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orwegianrefugeecouncil-my.sharepoint.com/personal/oksana_gyrba_nrc_no/Documents/Desktop/Food parcel/"/>
    </mc:Choice>
  </mc:AlternateContent>
  <xr:revisionPtr revIDLastSave="14" documentId="13_ncr:1_{5F6B2F13-0DA1-4C68-8155-4F1CC5257A95}" xr6:coauthVersionLast="47" xr6:coauthVersionMax="47" xr10:uidLastSave="{7505303E-037F-474E-9351-5FD9B04387B2}"/>
  <bookViews>
    <workbookView xWindow="-110" yWindow="-110" windowWidth="19420" windowHeight="10300" activeTab="1" xr2:uid="{035F11C8-AD82-4D4C-B794-460390F1E74D}"/>
  </bookViews>
  <sheets>
    <sheet name="ЛОТ1. Екстрений прод. набір" sheetId="11" r:id="rId1"/>
    <sheet name="ЛОТ2. Стандарт. прод. набір" sheetId="1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5" l="1"/>
  <c r="G8" i="15"/>
  <c r="H19" i="15"/>
  <c r="G9" i="15"/>
  <c r="G10" i="15"/>
  <c r="G11" i="15"/>
  <c r="G12" i="15"/>
  <c r="G13" i="15"/>
  <c r="G14" i="15"/>
  <c r="G15" i="15"/>
  <c r="G16" i="15"/>
  <c r="G17" i="15"/>
  <c r="G18" i="15"/>
  <c r="F9" i="15"/>
  <c r="F10" i="15"/>
  <c r="F11" i="15"/>
  <c r="F12" i="15"/>
  <c r="F13" i="15"/>
  <c r="F14" i="15"/>
  <c r="F15" i="15"/>
  <c r="F16" i="15"/>
  <c r="F17" i="15"/>
  <c r="F18" i="15"/>
  <c r="F8" i="15"/>
  <c r="F19" i="15" l="1"/>
  <c r="G19" i="15"/>
  <c r="H8" i="11" l="1"/>
  <c r="G16" i="11"/>
  <c r="G15" i="11"/>
  <c r="H9" i="11"/>
  <c r="I9" i="11" s="1"/>
  <c r="H10" i="11"/>
  <c r="I10" i="11" s="1"/>
  <c r="F9" i="11"/>
  <c r="F10" i="11"/>
  <c r="D19" i="11" l="1"/>
  <c r="C19" i="11"/>
  <c r="I8" i="11"/>
  <c r="H11" i="11"/>
  <c r="I11" i="11" s="1"/>
  <c r="H12" i="11"/>
  <c r="I12" i="11" s="1"/>
  <c r="H13" i="11"/>
  <c r="I13" i="11" s="1"/>
  <c r="H14" i="11"/>
  <c r="I14" i="11" s="1"/>
  <c r="H15" i="11"/>
  <c r="I15" i="11" s="1"/>
  <c r="H16" i="11"/>
  <c r="I16" i="11" s="1"/>
  <c r="H17" i="11"/>
  <c r="I17" i="11" s="1"/>
  <c r="H18" i="11"/>
  <c r="I18" i="11" s="1"/>
  <c r="F18" i="11"/>
  <c r="F17" i="11"/>
  <c r="F16" i="11"/>
  <c r="F15" i="11"/>
  <c r="F14" i="11"/>
  <c r="F13" i="11"/>
  <c r="F12" i="11"/>
  <c r="F11" i="11"/>
  <c r="F8" i="11"/>
  <c r="F19" i="11" l="1"/>
  <c r="G19" i="11"/>
  <c r="H19" i="11"/>
  <c r="I19" i="11"/>
</calcChain>
</file>

<file path=xl/sharedStrings.xml><?xml version="1.0" encoding="utf-8"?>
<sst xmlns="http://schemas.openxmlformats.org/spreadsheetml/2006/main" count="166" uniqueCount="89">
  <si>
    <t>g</t>
  </si>
  <si>
    <t>Dried bread/toast</t>
  </si>
  <si>
    <t>3 sets</t>
  </si>
  <si>
    <t>15 Pcs</t>
  </si>
  <si>
    <t>Kg</t>
  </si>
  <si>
    <t>ЛОТ 2. Стандартний продуктовий набір – на 3 особи на місяць</t>
  </si>
  <si>
    <t>ЧАСТИНА A. Специфікація НРСБ</t>
  </si>
  <si>
    <t>Опис</t>
  </si>
  <si>
    <t xml:space="preserve">Кількість у наборі </t>
  </si>
  <si>
    <t>Вага одиниці</t>
  </si>
  <si>
    <t>Одиниця виміру</t>
  </si>
  <si>
    <t xml:space="preserve">Загальна вага посилки </t>
  </si>
  <si>
    <t>Ккал/особу/день (стандарт FSLC)</t>
  </si>
  <si>
    <t>Упаковка</t>
  </si>
  <si>
    <t>Назва, бренд, виробник</t>
  </si>
  <si>
    <t>Країна походження</t>
  </si>
  <si>
    <t>Кількість одиниць у наборі</t>
  </si>
  <si>
    <t>Загальна вага набору</t>
  </si>
  <si>
    <t>Ккал/упаковку</t>
  </si>
  <si>
    <t>Ккал/особу/день</t>
  </si>
  <si>
    <t>Назва продукту</t>
  </si>
  <si>
    <t>Макаронні вироби</t>
  </si>
  <si>
    <t>Олія</t>
  </si>
  <si>
    <t>Сіль</t>
  </si>
  <si>
    <t>Квасоля</t>
  </si>
  <si>
    <t>Сорго/Просо</t>
  </si>
  <si>
    <t>Пшеничне борошно</t>
  </si>
  <si>
    <t>Гречка</t>
  </si>
  <si>
    <t>Консервоване м'ясо</t>
  </si>
  <si>
    <t>Вівсянка</t>
  </si>
  <si>
    <t>Цукор</t>
  </si>
  <si>
    <t>Консервовані сардини</t>
  </si>
  <si>
    <t>Макарони або локшина, придатні для приготування, нагріву та подачі (CHS), можливий розігрів у мікрохвильовій печі, неготові</t>
  </si>
  <si>
    <t>Олія рослинна, незбагачена</t>
  </si>
  <si>
    <t>Сіль йодована</t>
  </si>
  <si>
    <t>Усі види, зрілі зерна, сирі (для квасолі)</t>
  </si>
  <si>
    <t>Обрушені/лущені (для проса/сорго)</t>
  </si>
  <si>
    <t>Збагачене</t>
  </si>
  <si>
    <t>Або за відсутності - булгур (дроблена попередньо відварена пшениця)</t>
  </si>
  <si>
    <t>Упаковка: консервна банка 300 г (нетто)</t>
  </si>
  <si>
    <t>Консервовані сардини в олії. Упаковка: банка 230 г (нетто)</t>
  </si>
  <si>
    <t>Вівсяні пластівці, вівсянка готового вживання</t>
  </si>
  <si>
    <t>Упаковка набору: 3 картонні коробки для повного комплекту (40,54 кг), розділені на три рівні частини з однаковим вмістом</t>
  </si>
  <si>
    <t>Подвійний шар гофрокартону, посилений у кутах чотирма подвійними шарами гофрокартону на всю висоту коробки. Герметично закритий клейкою стрічкою. Витримує вагу вмісту та не пошкоджується у разі протікання. Заповнені коробки мають витримувати штабелювання на палетах висотою 2 метри та багаторазове переміщення (вручну та навантажувачем) без пошкоджень. Надруковано логотип NRC (дизайн надається NRC). Кожна коробка має міцний ремінець для зручного перенесення. На торці коробки вказано вміст. Усередині кожної коробки має бути інформаційний листок NRC з гарячою лінією.</t>
  </si>
  <si>
    <t>Вага однієї коробки: 13,51 кг</t>
  </si>
  <si>
    <t>Міцний рюкзак чорного кольору з логотипом НРСБ для зручного перенесення на спині.</t>
  </si>
  <si>
    <t>Загальна вага</t>
  </si>
  <si>
    <t>Калорійність набору</t>
  </si>
  <si>
    <t>Загальна калорійність набору</t>
  </si>
  <si>
    <t>ОРІЄНТОВНА ЗАГАЛЬНА КІЛЬКІСТЬ ПРОДУКТОВИХ НАБОРІВ = 10 000 наборів</t>
  </si>
  <si>
    <t>ОРІЄНТОВНА ЗАГАЛЬНА КІЛЬКІСТЬ ХАРЧОВИХ НАБОРІВ = 20 000 комплектів</t>
  </si>
  <si>
    <t>ЛОТ 1. НАБІР ЕКСТРЕНОЇ ХАРЧОВОЇ ДОПОМОГИ  (розрахований на 3 особи у домогосподарстві на 15 діб)</t>
  </si>
  <si>
    <t>Кількість одиниць в одному наборі</t>
  </si>
  <si>
    <t>Загальна вага  набору</t>
  </si>
  <si>
    <t>Готові до вживання страви</t>
  </si>
  <si>
    <t>КАРТОПЛЯ З КУРКОЮ (у реторт-пакеті) – Варіант 1
Склад: картопля, курка, вершкове масло, овочі, сіль, перець
Вага: 350 г
РИС З КУРКОЮ (у реторт-пакеті) – Варіант 2
Склад: рис, курка, соус сацебелі / барбекю, овочі, сіль, перець
Вага: 370 г</t>
  </si>
  <si>
    <t>Печиво тривалого зберігання</t>
  </si>
  <si>
    <t>Молочний шоколад</t>
  </si>
  <si>
    <t>Чай</t>
  </si>
  <si>
    <t>Мед</t>
  </si>
  <si>
    <t>Консервовані овочі</t>
  </si>
  <si>
    <t>Біла квасоля</t>
  </si>
  <si>
    <t xml:space="preserve"> Консервовані фрукти</t>
  </si>
  <si>
    <t>Суміш горіхів</t>
  </si>
  <si>
    <t>Разом</t>
  </si>
  <si>
    <t>Одноразовий посуд</t>
  </si>
  <si>
    <t>Вологі серветки</t>
  </si>
  <si>
    <t>Печиво тривалого зберігання – 270 г</t>
  </si>
  <si>
    <t>Пористий молочний шоколад VKF – 100г</t>
  </si>
  <si>
    <t>Чорний чай в індивідуальних пакетиках, готовий до заварювання</t>
  </si>
  <si>
    <t>Консервовані сардини, банка 230 г (нетто)</t>
  </si>
  <si>
    <t>Консервовані овочі (наприклад, морква та горошок). Упаковка: банка 420 г</t>
  </si>
  <si>
    <t>Консервована біла квасоля</t>
  </si>
  <si>
    <t xml:space="preserve"> Консервований фруктовий салат або консервовані персики. Упаковка: банка 340 г</t>
  </si>
  <si>
    <t>Упаковка: пакет 300 г</t>
  </si>
  <si>
    <t>Упаковка: пакет 400 г</t>
  </si>
  <si>
    <t>Набір одноразового посуду з поліпропілену: виделка + столова ложка</t>
  </si>
  <si>
    <t>Вологі серветки Superfresh «Дитячі з ромашкою»</t>
  </si>
  <si>
    <t>Міцний рюкзак чорного кольору з логотипом NRC, зручний для носіння на спині.  На торці коробки має бути зазначено вміст.  У кожній коробці має бути буклет НРСБ із гарячою лінією.</t>
  </si>
  <si>
    <t>Сірі клітинки має заповнити учасник тендеру. Інші клітинки не можна змінювати. Крім того, кожен учасник тендеру повинен додати фотографії всіх товарів у кожному лоті, упаковки та візуалізації зазначеного логотипу.
Пропозиція має бути заповнена англійською мовою (згідно вимог технічного завдання). Переклад українською зроблений лише для інформації.
У випадку розбіжностей україномовної редакції з англомовною версією превалюючою буде англомовна редакція.</t>
  </si>
  <si>
    <t>ЧАСТИНА Б. Відповідь постачальника (будь ласка, заповніть тут кожен рядок; додайте фотографії всіх товарів у кожній партії, упаковки та візуалізації зазначеного продукту)</t>
  </si>
  <si>
    <t>Опис (будь ласка, вкажіть аспект якості, такий як термін придатності, виробництво, інгредієнти, калорійність для кожного товару кожної партії для оцінки якості та додайте фотографії всіх товарів у кожному OR або надайте сертифікат відповідності та сертифікати якості)</t>
  </si>
  <si>
    <r>
      <rPr>
        <b/>
        <sz val="10"/>
        <color theme="1"/>
        <rFont val="Calibri"/>
        <family val="2"/>
        <scheme val="minor"/>
      </rPr>
      <t xml:space="preserve">Опис: </t>
    </r>
    <r>
      <rPr>
        <sz val="10"/>
        <color rgb="FFFF0000"/>
        <rFont val="Calibri"/>
        <family val="2"/>
        <scheme val="minor"/>
      </rPr>
      <t>додати</t>
    </r>
    <r>
      <rPr>
        <sz val="10"/>
        <color theme="1"/>
        <rFont val="Calibri"/>
        <family val="2"/>
        <charset val="204"/>
        <scheme val="minor"/>
      </rPr>
      <t xml:space="preserve">
</t>
    </r>
    <r>
      <rPr>
        <b/>
        <sz val="10"/>
        <color theme="1"/>
        <rFont val="Calibri"/>
        <family val="2"/>
        <scheme val="minor"/>
      </rPr>
      <t>Контроль якості:</t>
    </r>
    <r>
      <rPr>
        <sz val="10"/>
        <color theme="1"/>
        <rFont val="Calibri"/>
        <family val="2"/>
        <charset val="204"/>
        <scheme val="minor"/>
      </rPr>
      <t xml:space="preserve"> </t>
    </r>
    <r>
      <rPr>
        <sz val="10"/>
        <color rgb="FFFF0000"/>
        <rFont val="Calibri"/>
        <family val="2"/>
        <scheme val="minor"/>
      </rPr>
      <t>додати</t>
    </r>
    <r>
      <rPr>
        <sz val="10"/>
        <color theme="1"/>
        <rFont val="Calibri"/>
        <family val="2"/>
        <charset val="204"/>
        <scheme val="minor"/>
      </rPr>
      <t xml:space="preserve">
</t>
    </r>
    <r>
      <rPr>
        <b/>
        <sz val="10"/>
        <color theme="1"/>
        <rFont val="Calibri"/>
        <family val="2"/>
        <scheme val="minor"/>
      </rPr>
      <t>Інформація про термін придатності:</t>
    </r>
    <r>
      <rPr>
        <sz val="10"/>
        <color theme="1"/>
        <rFont val="Calibri"/>
        <family val="2"/>
        <charset val="204"/>
        <scheme val="minor"/>
      </rPr>
      <t xml:space="preserve"> </t>
    </r>
    <r>
      <rPr>
        <sz val="10"/>
        <color rgb="FFFF0000"/>
        <rFont val="Calibri"/>
        <family val="2"/>
        <scheme val="minor"/>
      </rPr>
      <t>додати</t>
    </r>
  </si>
  <si>
    <t>Посада</t>
  </si>
  <si>
    <t>Підпис</t>
  </si>
  <si>
    <t>ПІБ підписанта</t>
  </si>
  <si>
    <t>Підготовлено (ПІБ, посада)</t>
  </si>
  <si>
    <t>Дата</t>
  </si>
  <si>
    <t>Печатка (у разі використання)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</si>
</sst>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 #,##0_-;_-* &quot;-&quot;??_-;_-@_-"/>
    <numFmt numFmtId="166" formatCode="0.0"/>
    <numFmt numFmtId="167" formatCode="_(* #,##0.0_);_(* \(#,##0.0\);_(* &quot;-&quot;??_);_(@_)"/>
    <numFmt numFmtId="168" formatCode="_(* #,##0_);_(* \(#,##0\);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Calibri"/>
      <family val="2"/>
      <scheme val="minor"/>
    </font>
    <font>
      <b/>
      <sz val="11"/>
      <color rgb="FFFF0000"/>
      <name val="Calibri"/>
      <family val="2"/>
      <scheme val="minor"/>
    </font>
    <font>
      <sz val="10"/>
      <color theme="1"/>
      <name val="Calibri"/>
      <family val="2"/>
      <scheme val="minor"/>
    </font>
    <font>
      <b/>
      <sz val="10"/>
      <color theme="1"/>
      <name val="Calibri"/>
      <family val="2"/>
      <scheme val="minor"/>
    </font>
    <font>
      <b/>
      <sz val="9"/>
      <name val="Calibri"/>
      <family val="2"/>
      <scheme val="minor"/>
    </font>
    <font>
      <b/>
      <sz val="9"/>
      <color theme="1"/>
      <name val="Calibri"/>
      <family val="2"/>
      <scheme val="minor"/>
    </font>
    <font>
      <sz val="9"/>
      <color theme="1"/>
      <name val="Calibri"/>
      <family val="2"/>
      <scheme val="minor"/>
    </font>
    <font>
      <sz val="9"/>
      <color rgb="FF333333"/>
      <name val="Calibri"/>
      <family val="2"/>
      <scheme val="minor"/>
    </font>
    <font>
      <sz val="9"/>
      <name val="Calibri"/>
      <family val="2"/>
    </font>
    <font>
      <sz val="9"/>
      <name val="Calibri"/>
      <family val="2"/>
      <scheme val="minor"/>
    </font>
    <font>
      <b/>
      <sz val="10"/>
      <color theme="1"/>
      <name val="Calibri"/>
      <family val="2"/>
      <charset val="204"/>
      <scheme val="minor"/>
    </font>
    <font>
      <sz val="10"/>
      <color theme="1"/>
      <name val="Calibri"/>
      <family val="2"/>
      <charset val="204"/>
      <scheme val="minor"/>
    </font>
    <font>
      <b/>
      <sz val="10"/>
      <name val="Calibri"/>
      <family val="2"/>
      <charset val="204"/>
      <scheme val="minor"/>
    </font>
    <font>
      <sz val="10"/>
      <name val="Calibri"/>
      <family val="2"/>
      <charset val="204"/>
      <scheme val="minor"/>
    </font>
    <font>
      <b/>
      <sz val="10"/>
      <color rgb="FFFF0000"/>
      <name val="Calibri"/>
      <family val="2"/>
      <charset val="204"/>
      <scheme val="minor"/>
    </font>
    <font>
      <sz val="16"/>
      <color theme="1"/>
      <name val="Calibri"/>
      <family val="2"/>
      <scheme val="minor"/>
    </font>
    <font>
      <sz val="10"/>
      <color rgb="FFFF0000"/>
      <name val="Calibri"/>
      <family val="2"/>
      <scheme val="minor"/>
    </font>
    <font>
      <b/>
      <sz val="11"/>
      <color theme="1"/>
      <name val="Franklin Gothic Book"/>
      <family val="2"/>
    </font>
    <font>
      <sz val="11"/>
      <color theme="1"/>
      <name val="Franklin Gothic Book"/>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hair">
        <color auto="1"/>
      </top>
      <bottom style="hair">
        <color auto="1"/>
      </bottom>
      <diagonal/>
    </border>
    <border>
      <left/>
      <right/>
      <top/>
      <bottom style="medium">
        <color auto="1"/>
      </bottom>
      <diagonal/>
    </border>
    <border>
      <left/>
      <right style="thin">
        <color theme="0" tint="-0.499984740745262"/>
      </right>
      <top style="medium">
        <color auto="1"/>
      </top>
      <bottom/>
      <diagonal/>
    </border>
    <border>
      <left style="thin">
        <color theme="0" tint="-0.499984740745262"/>
      </left>
      <right style="thin">
        <color theme="0" tint="-0.499984740745262"/>
      </right>
      <top style="medium">
        <color auto="1"/>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right style="thin">
        <color theme="0" tint="-0.499984740745262"/>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3">
    <xf numFmtId="0" fontId="0" fillId="0" borderId="0"/>
    <xf numFmtId="43" fontId="1" fillId="0" borderId="0" applyFont="0" applyFill="0" applyBorder="0" applyAlignment="0" applyProtection="0"/>
    <xf numFmtId="0" fontId="3" fillId="0" borderId="0"/>
  </cellStyleXfs>
  <cellXfs count="101">
    <xf numFmtId="0" fontId="0" fillId="0" borderId="0" xfId="0"/>
    <xf numFmtId="0" fontId="2" fillId="0" borderId="0" xfId="0" applyFont="1" applyAlignment="1">
      <alignment horizontal="center"/>
    </xf>
    <xf numFmtId="0" fontId="0" fillId="0" borderId="0" xfId="0" applyAlignment="1">
      <alignment horizontal="left"/>
    </xf>
    <xf numFmtId="0" fontId="4" fillId="0" borderId="0" xfId="0" applyFont="1"/>
    <xf numFmtId="0" fontId="0" fillId="0" borderId="0" xfId="0" applyAlignment="1">
      <alignment vertical="top" wrapText="1"/>
    </xf>
    <xf numFmtId="0" fontId="5" fillId="0" borderId="0" xfId="0" applyFont="1" applyAlignment="1">
      <alignment vertical="top" wrapText="1"/>
    </xf>
    <xf numFmtId="0" fontId="6"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right" vertical="top"/>
    </xf>
    <xf numFmtId="0" fontId="6" fillId="0" borderId="0" xfId="0" applyFont="1" applyAlignment="1">
      <alignment vertical="top"/>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9" fillId="2" borderId="1" xfId="0" applyFont="1" applyFill="1" applyBorder="1" applyAlignment="1">
      <alignment vertical="top"/>
    </xf>
    <xf numFmtId="0" fontId="10" fillId="0" borderId="0" xfId="0" applyFont="1" applyAlignment="1">
      <alignment vertical="top" wrapText="1"/>
    </xf>
    <xf numFmtId="0" fontId="9" fillId="2" borderId="1" xfId="0" applyFont="1" applyFill="1" applyBorder="1"/>
    <xf numFmtId="0" fontId="9" fillId="0" borderId="1" xfId="0" applyFont="1" applyBorder="1" applyAlignment="1">
      <alignment wrapText="1"/>
    </xf>
    <xf numFmtId="0" fontId="10" fillId="0" borderId="0" xfId="0" applyFont="1"/>
    <xf numFmtId="0" fontId="12" fillId="2" borderId="1" xfId="0" applyFont="1" applyFill="1" applyBorder="1" applyAlignment="1">
      <alignment wrapText="1"/>
    </xf>
    <xf numFmtId="164" fontId="9" fillId="0" borderId="1" xfId="0" applyNumberFormat="1" applyFont="1" applyBorder="1" applyAlignment="1">
      <alignment horizontal="center" vertical="center" wrapText="1"/>
    </xf>
    <xf numFmtId="0" fontId="8" fillId="0" borderId="1" xfId="0" applyFont="1" applyBorder="1"/>
    <xf numFmtId="0" fontId="8" fillId="0" borderId="1" xfId="0" applyFont="1" applyBorder="1" applyAlignment="1">
      <alignment vertical="top" wrapText="1"/>
    </xf>
    <xf numFmtId="0" fontId="7" fillId="0" borderId="1" xfId="0" applyFont="1" applyBorder="1"/>
    <xf numFmtId="0" fontId="13" fillId="0" borderId="0" xfId="0" applyFont="1" applyAlignment="1">
      <alignment vertical="top"/>
    </xf>
    <xf numFmtId="0" fontId="14" fillId="0" borderId="0" xfId="0" applyFont="1" applyAlignment="1">
      <alignment vertical="top" wrapText="1"/>
    </xf>
    <xf numFmtId="0" fontId="13" fillId="0" borderId="0" xfId="0" applyFont="1" applyAlignment="1">
      <alignment horizontal="left" vertical="top"/>
    </xf>
    <xf numFmtId="0" fontId="14" fillId="0" borderId="0" xfId="0" applyFont="1" applyAlignment="1">
      <alignment horizontal="lef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165" fontId="15" fillId="2" borderId="1" xfId="1" applyNumberFormat="1" applyFont="1" applyFill="1" applyBorder="1" applyAlignment="1">
      <alignment horizontal="center" vertical="center" wrapText="1"/>
    </xf>
    <xf numFmtId="0" fontId="14" fillId="0" borderId="1" xfId="0" applyFont="1" applyBorder="1" applyAlignment="1">
      <alignment vertical="top"/>
    </xf>
    <xf numFmtId="0" fontId="14" fillId="0" borderId="0" xfId="0" applyFont="1" applyAlignment="1">
      <alignment wrapText="1"/>
    </xf>
    <xf numFmtId="0" fontId="14" fillId="0" borderId="1" xfId="0" applyFont="1" applyBorder="1"/>
    <xf numFmtId="0" fontId="14" fillId="0" borderId="1" xfId="0" applyFont="1" applyBorder="1" applyAlignment="1">
      <alignment wrapText="1"/>
    </xf>
    <xf numFmtId="0" fontId="16" fillId="2" borderId="1" xfId="0" applyFont="1" applyFill="1" applyBorder="1" applyAlignment="1">
      <alignment wrapText="1"/>
    </xf>
    <xf numFmtId="0" fontId="17" fillId="0" borderId="1" xfId="0" applyFont="1" applyBorder="1" applyAlignment="1">
      <alignment horizontal="right"/>
    </xf>
    <xf numFmtId="0" fontId="15" fillId="0" borderId="1" xfId="0" applyFont="1" applyBorder="1"/>
    <xf numFmtId="165" fontId="15" fillId="0" borderId="1" xfId="1" applyNumberFormat="1" applyFont="1" applyBorder="1" applyAlignment="1">
      <alignment horizontal="left"/>
    </xf>
    <xf numFmtId="0" fontId="16" fillId="0" borderId="1" xfId="0" applyFont="1" applyBorder="1"/>
    <xf numFmtId="0" fontId="15"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vertical="center"/>
    </xf>
    <xf numFmtId="0" fontId="15" fillId="0" borderId="1" xfId="0" applyFont="1" applyBorder="1" applyAlignment="1">
      <alignment vertical="center" wrapText="1"/>
    </xf>
    <xf numFmtId="1" fontId="9" fillId="0" borderId="1" xfId="0" applyNumberFormat="1" applyFont="1" applyBorder="1" applyAlignment="1">
      <alignment horizontal="center" vertical="center"/>
    </xf>
    <xf numFmtId="0" fontId="9" fillId="2" borderId="1" xfId="0" applyFont="1" applyFill="1" applyBorder="1" applyAlignment="1">
      <alignment horizontal="center" vertical="center"/>
    </xf>
    <xf numFmtId="168" fontId="9" fillId="2" borderId="1" xfId="0" applyNumberFormat="1" applyFont="1" applyFill="1" applyBorder="1" applyAlignment="1">
      <alignment horizontal="center" vertical="center"/>
    </xf>
    <xf numFmtId="167" fontId="9" fillId="2" borderId="1" xfId="0" applyNumberFormat="1" applyFont="1" applyFill="1" applyBorder="1" applyAlignment="1">
      <alignment horizontal="center" vertical="center"/>
    </xf>
    <xf numFmtId="165" fontId="9" fillId="2" borderId="1" xfId="1" applyNumberFormat="1" applyFont="1" applyFill="1" applyBorder="1" applyAlignment="1">
      <alignment horizontal="center" vertical="center"/>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 fontId="7" fillId="0" borderId="1" xfId="0" applyNumberFormat="1" applyFont="1" applyBorder="1" applyAlignment="1">
      <alignment horizontal="center" vertical="center"/>
    </xf>
    <xf numFmtId="1" fontId="7" fillId="2" borderId="1" xfId="0" applyNumberFormat="1" applyFont="1" applyFill="1" applyBorder="1" applyAlignment="1">
      <alignment horizontal="center" vertical="center"/>
    </xf>
    <xf numFmtId="168" fontId="8" fillId="2" borderId="1"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5" fontId="7" fillId="2" borderId="1" xfId="1" applyNumberFormat="1" applyFont="1" applyFill="1" applyBorder="1" applyAlignment="1">
      <alignment horizontal="center" vertical="center"/>
    </xf>
    <xf numFmtId="0" fontId="14" fillId="0" borderId="1" xfId="0" applyFont="1" applyBorder="1" applyAlignment="1">
      <alignment horizontal="center" vertical="center"/>
    </xf>
    <xf numFmtId="166" fontId="14" fillId="0" borderId="1" xfId="0" applyNumberFormat="1" applyFont="1" applyBorder="1" applyAlignment="1">
      <alignment horizontal="center" vertical="center"/>
    </xf>
    <xf numFmtId="0" fontId="15" fillId="0" borderId="1" xfId="0" applyFont="1" applyBorder="1" applyAlignment="1">
      <alignment horizontal="center" vertical="center"/>
    </xf>
    <xf numFmtId="1" fontId="15" fillId="0" borderId="1"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4" borderId="1" xfId="0" applyFont="1" applyFill="1" applyBorder="1" applyAlignment="1">
      <alignment vertical="top" wrapText="1"/>
    </xf>
    <xf numFmtId="0" fontId="14" fillId="4" borderId="1" xfId="0" applyFont="1" applyFill="1" applyBorder="1" applyAlignment="1">
      <alignment vertical="top" wrapText="1"/>
    </xf>
    <xf numFmtId="0" fontId="14" fillId="4" borderId="8" xfId="0" applyFont="1" applyFill="1" applyBorder="1" applyAlignment="1">
      <alignment vertical="top" wrapText="1"/>
    </xf>
    <xf numFmtId="0" fontId="14" fillId="4" borderId="9" xfId="0" applyFont="1" applyFill="1" applyBorder="1" applyAlignment="1">
      <alignment vertical="top"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4" borderId="1" xfId="0" applyFont="1" applyFill="1" applyBorder="1" applyAlignment="1">
      <alignment vertical="top" wrapText="1"/>
    </xf>
    <xf numFmtId="0" fontId="9" fillId="4" borderId="1" xfId="0" applyFont="1" applyFill="1" applyBorder="1" applyAlignment="1">
      <alignment vertical="top" wrapText="1"/>
    </xf>
    <xf numFmtId="0" fontId="8" fillId="4" borderId="1" xfId="0" applyFont="1" applyFill="1" applyBorder="1" applyAlignment="1">
      <alignment horizontal="right" vertical="top"/>
    </xf>
    <xf numFmtId="0" fontId="9" fillId="0" borderId="1"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0" fontId="13" fillId="4" borderId="6" xfId="0" applyFont="1" applyFill="1" applyBorder="1" applyAlignment="1">
      <alignment vertical="top" wrapText="1"/>
    </xf>
    <xf numFmtId="0" fontId="14" fillId="4" borderId="7" xfId="0" applyFont="1" applyFill="1" applyBorder="1" applyAlignment="1">
      <alignment vertical="top" wrapText="1"/>
    </xf>
    <xf numFmtId="0" fontId="13" fillId="4" borderId="0" xfId="0" applyFont="1" applyFill="1" applyAlignment="1">
      <alignment horizontal="right" vertical="top"/>
    </xf>
    <xf numFmtId="0" fontId="5" fillId="4" borderId="1" xfId="0" applyFont="1" applyFill="1" applyBorder="1" applyAlignment="1">
      <alignment vertical="top" wrapText="1"/>
    </xf>
    <xf numFmtId="0" fontId="20"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0" fillId="0" borderId="14"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4" xfId="0" applyFont="1" applyBorder="1" applyAlignment="1">
      <alignment horizontal="justify" vertical="center" wrapText="1"/>
    </xf>
    <xf numFmtId="0" fontId="14" fillId="4" borderId="8" xfId="0" applyFont="1" applyFill="1" applyBorder="1" applyAlignment="1">
      <alignment horizontal="center" vertical="top" wrapText="1"/>
    </xf>
    <xf numFmtId="0" fontId="14" fillId="4" borderId="9" xfId="0" applyFont="1" applyFill="1" applyBorder="1" applyAlignment="1">
      <alignment horizontal="center" vertical="top" wrapText="1"/>
    </xf>
    <xf numFmtId="0" fontId="18" fillId="3" borderId="0" xfId="0" applyFont="1" applyFill="1" applyAlignment="1">
      <alignment horizontal="left" wrapText="1"/>
    </xf>
    <xf numFmtId="0" fontId="18" fillId="3" borderId="0" xfId="0" applyFont="1" applyFill="1" applyAlignment="1">
      <alignment horizontal="left"/>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3" fillId="0" borderId="5" xfId="0" applyFont="1" applyBorder="1" applyAlignment="1">
      <alignment horizontal="center" vertical="center" wrapText="1"/>
    </xf>
    <xf numFmtId="0" fontId="13" fillId="0" borderId="3" xfId="0" applyFont="1" applyBorder="1" applyAlignment="1">
      <alignment horizontal="left" vertical="top" wrapText="1"/>
    </xf>
    <xf numFmtId="0" fontId="9" fillId="4" borderId="8" xfId="0" applyFont="1" applyFill="1" applyBorder="1" applyAlignment="1">
      <alignment horizontal="center" vertical="top" wrapText="1"/>
    </xf>
    <xf numFmtId="0" fontId="9" fillId="4" borderId="9" xfId="0" applyFont="1" applyFill="1" applyBorder="1" applyAlignment="1">
      <alignment horizontal="center" vertical="top" wrapText="1"/>
    </xf>
    <xf numFmtId="0" fontId="2" fillId="0" borderId="0" xfId="0" applyFont="1" applyAlignment="1">
      <alignment horizontal="left" vertical="top" wrapText="1"/>
    </xf>
    <xf numFmtId="0" fontId="6" fillId="0" borderId="3" xfId="0" applyFont="1" applyBorder="1" applyAlignment="1">
      <alignment horizontal="left" vertical="top"/>
    </xf>
    <xf numFmtId="0" fontId="8" fillId="0" borderId="5" xfId="0" applyFont="1" applyBorder="1" applyAlignment="1">
      <alignment horizontal="center" vertical="center" wrapText="1"/>
    </xf>
    <xf numFmtId="0" fontId="8" fillId="0" borderId="1" xfId="0" applyFont="1" applyBorder="1" applyAlignment="1">
      <alignment horizontal="right"/>
    </xf>
  </cellXfs>
  <cellStyles count="3">
    <cellStyle name="Comma" xfId="1" builtinId="3"/>
    <cellStyle name="Normal" xfId="0" builtinId="0"/>
    <cellStyle name="Normal 2" xfId="2" xr:uid="{393EB8B8-CD02-494F-A613-BE0238823F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586F0-2BE3-46AB-8EC8-0F53F5CD6688}">
  <dimension ref="A2:U30"/>
  <sheetViews>
    <sheetView showGridLines="0" topLeftCell="A18" zoomScale="70" zoomScaleNormal="70" workbookViewId="0">
      <selection activeCell="A25" sqref="A25:B30"/>
    </sheetView>
  </sheetViews>
  <sheetFormatPr defaultRowHeight="14.5" x14ac:dyDescent="0.35"/>
  <cols>
    <col min="1" max="1" width="28.453125" customWidth="1"/>
    <col min="2" max="2" width="40" bestFit="1" customWidth="1"/>
    <col min="3" max="3" width="9.08984375" customWidth="1"/>
    <col min="4" max="4" width="13.36328125" bestFit="1" customWidth="1"/>
    <col min="5" max="5" width="9.1796875" style="2" customWidth="1"/>
    <col min="6" max="6" width="10.08984375" customWidth="1"/>
    <col min="7" max="7" width="13.1796875" customWidth="1"/>
    <col min="8" max="8" width="13.453125" customWidth="1"/>
    <col min="9" max="9" width="11.6328125" customWidth="1"/>
    <col min="10" max="10" width="16.453125" style="4" customWidth="1"/>
    <col min="11" max="11" width="32.54296875" style="4" customWidth="1"/>
    <col min="12" max="12" width="14.54296875" style="4" customWidth="1"/>
    <col min="13" max="13" width="15.453125" style="4" customWidth="1"/>
    <col min="14" max="14" width="12.54296875" style="4" customWidth="1"/>
    <col min="15" max="15" width="6.453125" style="4" customWidth="1"/>
    <col min="16" max="16" width="4.453125" style="4" customWidth="1"/>
    <col min="17" max="17" width="9.54296875" style="4" customWidth="1"/>
    <col min="18" max="20" width="13.453125" style="4" customWidth="1"/>
    <col min="21" max="21" width="15.1796875" style="4" customWidth="1"/>
  </cols>
  <sheetData>
    <row r="2" spans="1:21" ht="61.5" customHeight="1" x14ac:dyDescent="0.5">
      <c r="A2" s="89" t="s">
        <v>79</v>
      </c>
      <c r="B2" s="90"/>
      <c r="C2" s="90"/>
      <c r="D2" s="90"/>
      <c r="E2" s="90"/>
      <c r="F2" s="90"/>
      <c r="G2" s="90"/>
      <c r="H2" s="90"/>
      <c r="I2" s="90"/>
      <c r="J2" s="90"/>
      <c r="K2" s="90"/>
      <c r="L2" s="90"/>
      <c r="M2" s="90"/>
      <c r="N2" s="90"/>
      <c r="O2" s="90"/>
      <c r="P2" s="90"/>
      <c r="Q2" s="90"/>
      <c r="R2" s="90"/>
      <c r="S2" s="90"/>
      <c r="T2" s="90"/>
    </row>
    <row r="4" spans="1:21" s="4" customFormat="1" x14ac:dyDescent="0.35">
      <c r="A4" s="25" t="s">
        <v>51</v>
      </c>
      <c r="B4" s="26"/>
      <c r="C4" s="26"/>
      <c r="D4" s="26"/>
      <c r="E4" s="26"/>
      <c r="F4" s="26"/>
      <c r="G4" s="26"/>
      <c r="H4" s="26"/>
      <c r="I4" s="26"/>
      <c r="J4" s="26"/>
      <c r="K4" s="26"/>
      <c r="L4" s="26"/>
      <c r="M4" s="26"/>
      <c r="N4" s="26"/>
      <c r="O4" s="26"/>
      <c r="P4" s="26"/>
      <c r="Q4" s="26"/>
      <c r="R4" s="26"/>
      <c r="S4" s="26"/>
      <c r="T4" s="26"/>
      <c r="U4" s="26"/>
    </row>
    <row r="5" spans="1:21" s="4" customFormat="1" x14ac:dyDescent="0.35">
      <c r="A5" s="27" t="s">
        <v>6</v>
      </c>
      <c r="B5" s="28"/>
      <c r="C5" s="26"/>
      <c r="D5" s="26"/>
      <c r="E5" s="26"/>
      <c r="F5" s="26"/>
      <c r="G5" s="26"/>
      <c r="H5" s="26"/>
      <c r="I5" s="26"/>
      <c r="J5" s="26"/>
      <c r="K5" s="26"/>
      <c r="L5" s="26"/>
      <c r="M5" s="26"/>
      <c r="N5" s="26"/>
      <c r="O5" s="26"/>
      <c r="P5" s="26"/>
      <c r="Q5" s="26"/>
      <c r="R5" s="26"/>
      <c r="S5" s="26"/>
      <c r="T5" s="26"/>
      <c r="U5" s="26"/>
    </row>
    <row r="6" spans="1:21" s="8" customFormat="1" ht="15" thickBot="1" x14ac:dyDescent="0.4">
      <c r="A6" s="94" t="s">
        <v>50</v>
      </c>
      <c r="B6" s="94"/>
      <c r="C6" s="94"/>
      <c r="D6" s="94"/>
      <c r="E6" s="28"/>
      <c r="F6" s="28"/>
      <c r="G6" s="28"/>
      <c r="H6" s="28"/>
      <c r="I6" s="27"/>
      <c r="J6" s="27" t="s">
        <v>80</v>
      </c>
      <c r="K6" s="28"/>
      <c r="L6" s="28"/>
      <c r="M6" s="28"/>
      <c r="N6" s="28"/>
      <c r="O6" s="28"/>
      <c r="P6" s="28"/>
      <c r="Q6" s="28"/>
      <c r="R6" s="28"/>
      <c r="S6" s="28"/>
      <c r="T6" s="28"/>
      <c r="U6" s="28"/>
    </row>
    <row r="7" spans="1:21" ht="104" x14ac:dyDescent="0.35">
      <c r="A7" s="31" t="s">
        <v>20</v>
      </c>
      <c r="B7" s="31" t="s">
        <v>7</v>
      </c>
      <c r="C7" s="31" t="s">
        <v>8</v>
      </c>
      <c r="D7" s="32" t="s">
        <v>9</v>
      </c>
      <c r="E7" s="33" t="s">
        <v>10</v>
      </c>
      <c r="F7" s="43" t="s">
        <v>11</v>
      </c>
      <c r="G7" s="43" t="s">
        <v>18</v>
      </c>
      <c r="H7" s="43" t="s">
        <v>48</v>
      </c>
      <c r="I7" s="44" t="s">
        <v>12</v>
      </c>
      <c r="J7" s="63" t="s">
        <v>20</v>
      </c>
      <c r="K7" s="64" t="s">
        <v>81</v>
      </c>
      <c r="L7" s="64" t="s">
        <v>13</v>
      </c>
      <c r="M7" s="64" t="s">
        <v>14</v>
      </c>
      <c r="N7" s="64" t="s">
        <v>15</v>
      </c>
      <c r="O7" s="93" t="s">
        <v>10</v>
      </c>
      <c r="P7" s="93"/>
      <c r="Q7" s="64" t="s">
        <v>52</v>
      </c>
      <c r="R7" s="64" t="s">
        <v>53</v>
      </c>
      <c r="S7" s="64" t="s">
        <v>18</v>
      </c>
      <c r="T7" s="64" t="s">
        <v>47</v>
      </c>
      <c r="U7" s="64" t="s">
        <v>19</v>
      </c>
    </row>
    <row r="8" spans="1:21" s="1" customFormat="1" ht="106.25" customHeight="1" x14ac:dyDescent="0.35">
      <c r="A8" s="34" t="s">
        <v>54</v>
      </c>
      <c r="B8" s="35" t="s">
        <v>55</v>
      </c>
      <c r="C8" s="59">
        <v>9</v>
      </c>
      <c r="D8" s="59">
        <v>350</v>
      </c>
      <c r="E8" s="59" t="s">
        <v>0</v>
      </c>
      <c r="F8" s="59">
        <f>C8*D8</f>
        <v>3150</v>
      </c>
      <c r="G8" s="59">
        <v>400</v>
      </c>
      <c r="H8" s="59">
        <f>G8*C8</f>
        <v>3600</v>
      </c>
      <c r="I8" s="60">
        <f>H8/3/3</f>
        <v>400</v>
      </c>
      <c r="J8" s="65"/>
      <c r="K8" s="80" t="s">
        <v>82</v>
      </c>
      <c r="L8" s="66"/>
      <c r="M8" s="66"/>
      <c r="N8" s="66"/>
      <c r="O8" s="87"/>
      <c r="P8" s="88"/>
      <c r="Q8" s="66"/>
      <c r="R8" s="66"/>
      <c r="S8" s="66"/>
      <c r="T8" s="66"/>
      <c r="U8" s="66"/>
    </row>
    <row r="9" spans="1:21" ht="52" x14ac:dyDescent="0.35">
      <c r="A9" s="36" t="s">
        <v>56</v>
      </c>
      <c r="B9" s="37" t="s">
        <v>67</v>
      </c>
      <c r="C9" s="59">
        <v>3</v>
      </c>
      <c r="D9" s="59">
        <v>270</v>
      </c>
      <c r="E9" s="59" t="s">
        <v>0</v>
      </c>
      <c r="F9" s="59">
        <f>C9*D9</f>
        <v>810</v>
      </c>
      <c r="G9" s="59">
        <v>1320</v>
      </c>
      <c r="H9" s="59">
        <f t="shared" ref="H9:H18" si="0">G9*C9</f>
        <v>3960</v>
      </c>
      <c r="I9" s="60">
        <f>H9/3/3</f>
        <v>440</v>
      </c>
      <c r="J9" s="65"/>
      <c r="K9" s="80" t="s">
        <v>82</v>
      </c>
      <c r="L9" s="66"/>
      <c r="M9" s="66"/>
      <c r="N9" s="66"/>
      <c r="O9" s="87"/>
      <c r="P9" s="88"/>
      <c r="Q9" s="66"/>
      <c r="R9" s="66"/>
      <c r="S9" s="66"/>
      <c r="T9" s="66"/>
      <c r="U9" s="66"/>
    </row>
    <row r="10" spans="1:21" ht="52" x14ac:dyDescent="0.35">
      <c r="A10" s="36" t="s">
        <v>57</v>
      </c>
      <c r="B10" s="35" t="s">
        <v>68</v>
      </c>
      <c r="C10" s="59">
        <v>3</v>
      </c>
      <c r="D10" s="59">
        <v>100</v>
      </c>
      <c r="E10" s="59" t="s">
        <v>0</v>
      </c>
      <c r="F10" s="59">
        <f>C10*D10</f>
        <v>300</v>
      </c>
      <c r="G10" s="59">
        <v>549</v>
      </c>
      <c r="H10" s="59">
        <f t="shared" si="0"/>
        <v>1647</v>
      </c>
      <c r="I10" s="60">
        <f>H10/3/3</f>
        <v>183</v>
      </c>
      <c r="J10" s="65"/>
      <c r="K10" s="80" t="s">
        <v>82</v>
      </c>
      <c r="L10" s="66"/>
      <c r="M10" s="66"/>
      <c r="N10" s="66"/>
      <c r="O10" s="87"/>
      <c r="P10" s="88"/>
      <c r="Q10" s="66"/>
      <c r="R10" s="66"/>
      <c r="S10" s="66"/>
      <c r="T10" s="66"/>
      <c r="U10" s="66"/>
    </row>
    <row r="11" spans="1:21" ht="52" x14ac:dyDescent="0.35">
      <c r="A11" s="36" t="s">
        <v>58</v>
      </c>
      <c r="B11" s="29" t="s">
        <v>69</v>
      </c>
      <c r="C11" s="59">
        <v>1</v>
      </c>
      <c r="D11" s="59">
        <v>100</v>
      </c>
      <c r="E11" s="59" t="s">
        <v>0</v>
      </c>
      <c r="F11" s="59">
        <f t="shared" ref="F11:F18" si="1">C11*D11</f>
        <v>100</v>
      </c>
      <c r="G11" s="59">
        <v>0</v>
      </c>
      <c r="H11" s="59">
        <f t="shared" si="0"/>
        <v>0</v>
      </c>
      <c r="I11" s="60">
        <f t="shared" ref="I11:I18" si="2">H11/3/3</f>
        <v>0</v>
      </c>
      <c r="J11" s="65"/>
      <c r="K11" s="80" t="s">
        <v>82</v>
      </c>
      <c r="L11" s="66"/>
      <c r="M11" s="66"/>
      <c r="N11" s="66"/>
      <c r="O11" s="67"/>
      <c r="P11" s="68"/>
      <c r="Q11" s="66"/>
      <c r="R11" s="66"/>
      <c r="S11" s="66"/>
      <c r="T11" s="66"/>
      <c r="U11" s="66"/>
    </row>
    <row r="12" spans="1:21" ht="52" x14ac:dyDescent="0.35">
      <c r="A12" s="36" t="s">
        <v>59</v>
      </c>
      <c r="B12" s="37" t="s">
        <v>59</v>
      </c>
      <c r="C12" s="59">
        <v>3</v>
      </c>
      <c r="D12" s="59">
        <v>100</v>
      </c>
      <c r="E12" s="59" t="s">
        <v>0</v>
      </c>
      <c r="F12" s="59">
        <f t="shared" si="1"/>
        <v>300</v>
      </c>
      <c r="G12" s="59">
        <v>303</v>
      </c>
      <c r="H12" s="59">
        <f t="shared" si="0"/>
        <v>909</v>
      </c>
      <c r="I12" s="60">
        <f t="shared" si="2"/>
        <v>101</v>
      </c>
      <c r="J12" s="65"/>
      <c r="K12" s="80" t="s">
        <v>82</v>
      </c>
      <c r="L12" s="66"/>
      <c r="M12" s="66"/>
      <c r="N12" s="66"/>
      <c r="O12" s="87"/>
      <c r="P12" s="88"/>
      <c r="Q12" s="66"/>
      <c r="R12" s="66"/>
      <c r="S12" s="66"/>
      <c r="T12" s="66"/>
      <c r="U12" s="66"/>
    </row>
    <row r="13" spans="1:21" ht="52" x14ac:dyDescent="0.35">
      <c r="A13" s="36" t="s">
        <v>31</v>
      </c>
      <c r="B13" s="38" t="s">
        <v>70</v>
      </c>
      <c r="C13" s="59">
        <v>3</v>
      </c>
      <c r="D13" s="59">
        <v>230</v>
      </c>
      <c r="E13" s="59" t="s">
        <v>0</v>
      </c>
      <c r="F13" s="59">
        <f t="shared" si="1"/>
        <v>690</v>
      </c>
      <c r="G13" s="59">
        <v>490</v>
      </c>
      <c r="H13" s="59">
        <f t="shared" si="0"/>
        <v>1470</v>
      </c>
      <c r="I13" s="60">
        <f t="shared" si="2"/>
        <v>163.33333333333334</v>
      </c>
      <c r="J13" s="65"/>
      <c r="K13" s="80" t="s">
        <v>82</v>
      </c>
      <c r="L13" s="66"/>
      <c r="M13" s="66"/>
      <c r="N13" s="66"/>
      <c r="O13" s="87"/>
      <c r="P13" s="88"/>
      <c r="Q13" s="66"/>
      <c r="R13" s="66"/>
      <c r="S13" s="66"/>
      <c r="T13" s="66"/>
      <c r="U13" s="66"/>
    </row>
    <row r="14" spans="1:21" ht="30.65" customHeight="1" x14ac:dyDescent="0.35">
      <c r="A14" s="34" t="s">
        <v>60</v>
      </c>
      <c r="B14" s="38" t="s">
        <v>71</v>
      </c>
      <c r="C14" s="59">
        <v>1</v>
      </c>
      <c r="D14" s="59">
        <v>420</v>
      </c>
      <c r="E14" s="59" t="s">
        <v>0</v>
      </c>
      <c r="F14" s="59">
        <f t="shared" si="1"/>
        <v>420</v>
      </c>
      <c r="G14" s="59">
        <v>137</v>
      </c>
      <c r="H14" s="59">
        <f t="shared" si="0"/>
        <v>137</v>
      </c>
      <c r="I14" s="60">
        <f>H14/3/3</f>
        <v>15.222222222222221</v>
      </c>
      <c r="J14" s="65"/>
      <c r="K14" s="80" t="s">
        <v>82</v>
      </c>
      <c r="L14" s="66"/>
      <c r="M14" s="66"/>
      <c r="N14" s="66"/>
      <c r="O14" s="87"/>
      <c r="P14" s="88"/>
      <c r="Q14" s="66"/>
      <c r="R14" s="66"/>
      <c r="S14" s="66"/>
      <c r="T14" s="66"/>
      <c r="U14" s="66"/>
    </row>
    <row r="15" spans="1:21" ht="52" x14ac:dyDescent="0.35">
      <c r="A15" s="36" t="s">
        <v>61</v>
      </c>
      <c r="B15" s="38" t="s">
        <v>72</v>
      </c>
      <c r="C15" s="59">
        <v>1</v>
      </c>
      <c r="D15" s="59">
        <v>420</v>
      </c>
      <c r="E15" s="59" t="s">
        <v>0</v>
      </c>
      <c r="F15" s="59">
        <f t="shared" si="1"/>
        <v>420</v>
      </c>
      <c r="G15" s="59">
        <f>115.4*4.2</f>
        <v>484.68000000000006</v>
      </c>
      <c r="H15" s="59">
        <f t="shared" si="0"/>
        <v>484.68000000000006</v>
      </c>
      <c r="I15" s="60">
        <f t="shared" si="2"/>
        <v>53.853333333333346</v>
      </c>
      <c r="J15" s="65"/>
      <c r="K15" s="80" t="s">
        <v>82</v>
      </c>
      <c r="L15" s="66"/>
      <c r="M15" s="66"/>
      <c r="N15" s="66"/>
      <c r="O15" s="87"/>
      <c r="P15" s="88"/>
      <c r="Q15" s="66"/>
      <c r="R15" s="66"/>
      <c r="S15" s="66"/>
      <c r="T15" s="66"/>
      <c r="U15" s="66"/>
    </row>
    <row r="16" spans="1:21" ht="52" x14ac:dyDescent="0.35">
      <c r="A16" s="36" t="s">
        <v>62</v>
      </c>
      <c r="B16" s="38" t="s">
        <v>73</v>
      </c>
      <c r="C16" s="59">
        <v>3</v>
      </c>
      <c r="D16" s="59">
        <v>340</v>
      </c>
      <c r="E16" s="59" t="s">
        <v>0</v>
      </c>
      <c r="F16" s="59">
        <f t="shared" si="1"/>
        <v>1020</v>
      </c>
      <c r="G16" s="59">
        <f>60.8*3.4</f>
        <v>206.72</v>
      </c>
      <c r="H16" s="59">
        <f t="shared" si="0"/>
        <v>620.16</v>
      </c>
      <c r="I16" s="60">
        <f t="shared" si="2"/>
        <v>68.906666666666666</v>
      </c>
      <c r="J16" s="65"/>
      <c r="K16" s="80" t="s">
        <v>82</v>
      </c>
      <c r="L16" s="66"/>
      <c r="M16" s="66"/>
      <c r="N16" s="66"/>
      <c r="O16" s="87"/>
      <c r="P16" s="88"/>
      <c r="Q16" s="66"/>
      <c r="R16" s="66"/>
      <c r="S16" s="66"/>
      <c r="T16" s="66"/>
      <c r="U16" s="66"/>
    </row>
    <row r="17" spans="1:21" ht="52" x14ac:dyDescent="0.35">
      <c r="A17" s="36" t="s">
        <v>63</v>
      </c>
      <c r="B17" s="38" t="s">
        <v>74</v>
      </c>
      <c r="C17" s="59">
        <v>3</v>
      </c>
      <c r="D17" s="59">
        <v>100</v>
      </c>
      <c r="E17" s="59" t="s">
        <v>0</v>
      </c>
      <c r="F17" s="59">
        <f t="shared" si="1"/>
        <v>300</v>
      </c>
      <c r="G17" s="59">
        <v>612</v>
      </c>
      <c r="H17" s="59">
        <f t="shared" si="0"/>
        <v>1836</v>
      </c>
      <c r="I17" s="60">
        <f t="shared" si="2"/>
        <v>204</v>
      </c>
      <c r="J17" s="65"/>
      <c r="K17" s="80" t="s">
        <v>82</v>
      </c>
      <c r="L17" s="66"/>
      <c r="M17" s="66"/>
      <c r="N17" s="66"/>
      <c r="O17" s="87"/>
      <c r="P17" s="88"/>
      <c r="Q17" s="66"/>
      <c r="R17" s="66"/>
      <c r="S17" s="66"/>
      <c r="T17" s="66"/>
      <c r="U17" s="66"/>
    </row>
    <row r="18" spans="1:21" ht="52" x14ac:dyDescent="0.35">
      <c r="A18" s="36" t="s">
        <v>1</v>
      </c>
      <c r="B18" s="38" t="s">
        <v>75</v>
      </c>
      <c r="C18" s="59">
        <v>4</v>
      </c>
      <c r="D18" s="59">
        <v>400</v>
      </c>
      <c r="E18" s="59" t="s">
        <v>0</v>
      </c>
      <c r="F18" s="59">
        <f t="shared" si="1"/>
        <v>1600</v>
      </c>
      <c r="G18" s="59">
        <v>1050</v>
      </c>
      <c r="H18" s="59">
        <f t="shared" si="0"/>
        <v>4200</v>
      </c>
      <c r="I18" s="60">
        <f t="shared" si="2"/>
        <v>466.66666666666669</v>
      </c>
      <c r="J18" s="65"/>
      <c r="K18" s="80" t="s">
        <v>82</v>
      </c>
      <c r="L18" s="66"/>
      <c r="M18" s="66"/>
      <c r="N18" s="66"/>
      <c r="O18" s="87"/>
      <c r="P18" s="88"/>
      <c r="Q18" s="66"/>
      <c r="R18" s="66"/>
      <c r="S18" s="66"/>
      <c r="T18" s="66"/>
      <c r="U18" s="66"/>
    </row>
    <row r="19" spans="1:21" x14ac:dyDescent="0.35">
      <c r="A19" s="39" t="s">
        <v>64</v>
      </c>
      <c r="B19" s="39"/>
      <c r="C19" s="61">
        <f>SUM(C8:C18)</f>
        <v>34</v>
      </c>
      <c r="D19" s="61">
        <f>SUM(D8:D18)</f>
        <v>2830</v>
      </c>
      <c r="E19" s="61"/>
      <c r="F19" s="61">
        <f>SUM(F8:F18)</f>
        <v>9110</v>
      </c>
      <c r="G19" s="61">
        <f>SUM(G10:G18)</f>
        <v>3832.4</v>
      </c>
      <c r="H19" s="61">
        <f>SUM(H8:H18)</f>
        <v>18863.84</v>
      </c>
      <c r="I19" s="62">
        <f>SUM(I8:I18)</f>
        <v>2095.9822222222219</v>
      </c>
      <c r="J19" s="77"/>
      <c r="K19" s="78"/>
      <c r="L19" s="78"/>
      <c r="M19" s="78"/>
      <c r="N19" s="78"/>
      <c r="O19" s="91"/>
      <c r="P19" s="92"/>
      <c r="Q19" s="78"/>
      <c r="R19" s="78"/>
      <c r="S19" s="78"/>
      <c r="T19" s="79"/>
      <c r="U19" s="78"/>
    </row>
    <row r="20" spans="1:21" s="3" customFormat="1" ht="52" x14ac:dyDescent="0.35">
      <c r="A20" s="30" t="s">
        <v>65</v>
      </c>
      <c r="B20" s="30" t="s">
        <v>76</v>
      </c>
      <c r="C20" s="61" t="s">
        <v>2</v>
      </c>
      <c r="D20" s="61"/>
      <c r="E20" s="61"/>
      <c r="F20" s="61"/>
      <c r="G20" s="61"/>
      <c r="H20" s="61"/>
      <c r="I20" s="62"/>
      <c r="J20" s="65"/>
      <c r="K20" s="80" t="s">
        <v>82</v>
      </c>
      <c r="L20" s="66"/>
      <c r="M20" s="66"/>
      <c r="N20" s="66"/>
      <c r="O20" s="87"/>
      <c r="P20" s="88"/>
      <c r="Q20" s="66"/>
      <c r="R20" s="66"/>
      <c r="S20" s="66"/>
      <c r="T20" s="66"/>
      <c r="U20" s="66"/>
    </row>
    <row r="21" spans="1:21" s="3" customFormat="1" ht="52" x14ac:dyDescent="0.35">
      <c r="A21" s="30" t="s">
        <v>66</v>
      </c>
      <c r="B21" s="30" t="s">
        <v>77</v>
      </c>
      <c r="C21" s="61" t="s">
        <v>3</v>
      </c>
      <c r="D21" s="61"/>
      <c r="E21" s="61"/>
      <c r="F21" s="61"/>
      <c r="G21" s="61"/>
      <c r="H21" s="61"/>
      <c r="I21" s="62"/>
      <c r="J21" s="65"/>
      <c r="K21" s="80" t="s">
        <v>82</v>
      </c>
      <c r="L21" s="66"/>
      <c r="M21" s="66"/>
      <c r="N21" s="66"/>
      <c r="O21" s="87"/>
      <c r="P21" s="88"/>
      <c r="Q21" s="66"/>
      <c r="R21" s="66"/>
      <c r="S21" s="66"/>
      <c r="T21" s="66"/>
      <c r="U21" s="66"/>
    </row>
    <row r="22" spans="1:21" s="3" customFormat="1" ht="65" x14ac:dyDescent="0.35">
      <c r="A22" s="45" t="s">
        <v>66</v>
      </c>
      <c r="B22" s="46" t="s">
        <v>78</v>
      </c>
      <c r="C22" s="40"/>
      <c r="D22" s="40"/>
      <c r="E22" s="41"/>
      <c r="F22" s="40"/>
      <c r="G22" s="40"/>
      <c r="H22" s="40"/>
      <c r="I22" s="42"/>
      <c r="J22" s="65"/>
      <c r="K22" s="66"/>
      <c r="L22" s="66"/>
      <c r="M22" s="66"/>
      <c r="N22" s="66"/>
      <c r="O22" s="87"/>
      <c r="P22" s="88"/>
      <c r="Q22" s="66"/>
      <c r="R22" s="66"/>
      <c r="S22" s="66"/>
      <c r="T22" s="66"/>
      <c r="U22" s="66"/>
    </row>
    <row r="23" spans="1:21" x14ac:dyDescent="0.35">
      <c r="T23" s="9"/>
    </row>
    <row r="24" spans="1:21" ht="15" thickBot="1" x14ac:dyDescent="0.4"/>
    <row r="25" spans="1:21" ht="15.5" thickBot="1" x14ac:dyDescent="0.4">
      <c r="A25" s="81" t="s">
        <v>86</v>
      </c>
      <c r="B25" s="82"/>
    </row>
    <row r="26" spans="1:21" ht="15.5" thickBot="1" x14ac:dyDescent="0.4">
      <c r="A26" s="83" t="s">
        <v>85</v>
      </c>
      <c r="B26" s="84"/>
    </row>
    <row r="27" spans="1:21" ht="15.5" thickBot="1" x14ac:dyDescent="0.4">
      <c r="A27" s="83" t="s">
        <v>83</v>
      </c>
      <c r="B27" s="84"/>
    </row>
    <row r="28" spans="1:21" ht="15.5" thickBot="1" x14ac:dyDescent="0.4">
      <c r="A28" s="83" t="s">
        <v>84</v>
      </c>
      <c r="B28" s="84"/>
    </row>
    <row r="29" spans="1:21" ht="15.5" thickBot="1" x14ac:dyDescent="0.4">
      <c r="A29" s="83" t="s">
        <v>87</v>
      </c>
      <c r="B29" s="84"/>
    </row>
    <row r="30" spans="1:21" ht="30.5" thickBot="1" x14ac:dyDescent="0.4">
      <c r="A30" s="83" t="s">
        <v>88</v>
      </c>
      <c r="B30" s="84"/>
    </row>
  </sheetData>
  <mergeCells count="17">
    <mergeCell ref="O9:P9"/>
    <mergeCell ref="O10:P10"/>
    <mergeCell ref="O22:P22"/>
    <mergeCell ref="O21:P21"/>
    <mergeCell ref="A2:T2"/>
    <mergeCell ref="O17:P17"/>
    <mergeCell ref="O18:P18"/>
    <mergeCell ref="O20:P20"/>
    <mergeCell ref="O19:P19"/>
    <mergeCell ref="O12:P12"/>
    <mergeCell ref="O13:P13"/>
    <mergeCell ref="O14:P14"/>
    <mergeCell ref="O15:P15"/>
    <mergeCell ref="O16:P16"/>
    <mergeCell ref="O7:P7"/>
    <mergeCell ref="A6:D6"/>
    <mergeCell ref="O8:P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7AD4-D6C7-4AFF-95B3-045AE008F797}">
  <dimension ref="A2:T30"/>
  <sheetViews>
    <sheetView showGridLines="0" tabSelected="1" topLeftCell="A4" zoomScale="70" zoomScaleNormal="70" workbookViewId="0">
      <selection activeCell="A25" sqref="A25:B30"/>
    </sheetView>
  </sheetViews>
  <sheetFormatPr defaultRowHeight="14.5" x14ac:dyDescent="0.35"/>
  <cols>
    <col min="1" max="1" width="18" customWidth="1"/>
    <col min="2" max="2" width="40" bestFit="1" customWidth="1"/>
    <col min="3" max="6" width="8.6328125" customWidth="1"/>
    <col min="7" max="7" width="10.81640625" customWidth="1"/>
    <col min="8" max="8" width="13.1796875" customWidth="1"/>
    <col min="9" max="9" width="16.453125" style="4" customWidth="1"/>
    <col min="10" max="10" width="32.54296875" style="4" customWidth="1"/>
    <col min="11" max="11" width="14.54296875" style="4" customWidth="1"/>
    <col min="12" max="12" width="15.453125" style="4" customWidth="1"/>
    <col min="13" max="13" width="12.54296875" style="4" customWidth="1"/>
    <col min="14" max="14" width="6.453125" style="4" customWidth="1"/>
    <col min="15" max="15" width="4.453125" style="4" customWidth="1"/>
    <col min="16" max="16" width="9.54296875" style="4" customWidth="1"/>
    <col min="17" max="19" width="13.453125" style="4" customWidth="1"/>
    <col min="20" max="20" width="15.1796875" style="4" customWidth="1"/>
  </cols>
  <sheetData>
    <row r="2" spans="1:20" ht="68.5" customHeight="1" x14ac:dyDescent="0.5">
      <c r="A2" s="89" t="s">
        <v>79</v>
      </c>
      <c r="B2" s="90"/>
      <c r="C2" s="90"/>
      <c r="D2" s="90"/>
      <c r="E2" s="90"/>
      <c r="F2" s="90"/>
      <c r="G2" s="90"/>
      <c r="H2" s="90"/>
      <c r="I2" s="90"/>
      <c r="J2" s="90"/>
      <c r="K2" s="90"/>
      <c r="L2" s="90"/>
      <c r="M2" s="90"/>
      <c r="N2" s="90"/>
      <c r="O2" s="90"/>
      <c r="P2" s="90"/>
      <c r="Q2" s="90"/>
      <c r="R2" s="90"/>
      <c r="S2" s="90"/>
      <c r="T2" s="90"/>
    </row>
    <row r="4" spans="1:20" s="4" customFormat="1" x14ac:dyDescent="0.35">
      <c r="A4" s="10" t="s">
        <v>5</v>
      </c>
      <c r="B4" s="5"/>
    </row>
    <row r="5" spans="1:20" s="4" customFormat="1" x14ac:dyDescent="0.35">
      <c r="A5" s="6" t="s">
        <v>6</v>
      </c>
      <c r="B5" s="7"/>
      <c r="C5" s="5"/>
      <c r="D5" s="5"/>
      <c r="E5" s="5"/>
      <c r="F5" s="5"/>
      <c r="G5" s="5"/>
      <c r="H5" s="5"/>
      <c r="I5" s="5"/>
      <c r="J5" s="5"/>
      <c r="K5" s="5"/>
      <c r="L5" s="5"/>
      <c r="M5" s="5"/>
      <c r="N5" s="5"/>
      <c r="O5" s="5"/>
      <c r="P5" s="5"/>
      <c r="Q5" s="5"/>
      <c r="R5" s="5"/>
      <c r="S5" s="5"/>
      <c r="T5" s="5"/>
    </row>
    <row r="6" spans="1:20" s="8" customFormat="1" ht="15" customHeight="1" thickBot="1" x14ac:dyDescent="0.4">
      <c r="A6" s="97" t="s">
        <v>49</v>
      </c>
      <c r="B6" s="97"/>
      <c r="C6" s="97"/>
      <c r="D6" s="97"/>
      <c r="E6" s="97"/>
      <c r="F6" s="97"/>
      <c r="G6" s="97"/>
      <c r="H6" s="97"/>
      <c r="I6" s="98" t="s">
        <v>80</v>
      </c>
      <c r="J6" s="98"/>
      <c r="K6" s="98"/>
      <c r="L6" s="98"/>
      <c r="M6" s="98"/>
      <c r="N6" s="98"/>
      <c r="O6" s="98"/>
      <c r="P6" s="98"/>
      <c r="Q6" s="98"/>
      <c r="R6" s="98"/>
      <c r="S6" s="98"/>
      <c r="T6" s="98"/>
    </row>
    <row r="7" spans="1:20" ht="104" x14ac:dyDescent="0.35">
      <c r="A7" s="11" t="s">
        <v>20</v>
      </c>
      <c r="B7" s="11" t="s">
        <v>7</v>
      </c>
      <c r="C7" s="11" t="s">
        <v>8</v>
      </c>
      <c r="D7" s="12" t="s">
        <v>9</v>
      </c>
      <c r="E7" s="13" t="s">
        <v>10</v>
      </c>
      <c r="F7" s="14" t="s">
        <v>17</v>
      </c>
      <c r="G7" s="14" t="s">
        <v>47</v>
      </c>
      <c r="H7" s="12" t="s">
        <v>12</v>
      </c>
      <c r="I7" s="69" t="s">
        <v>20</v>
      </c>
      <c r="J7" s="64" t="s">
        <v>81</v>
      </c>
      <c r="K7" s="70" t="s">
        <v>13</v>
      </c>
      <c r="L7" s="70" t="s">
        <v>14</v>
      </c>
      <c r="M7" s="70" t="s">
        <v>15</v>
      </c>
      <c r="N7" s="99" t="s">
        <v>10</v>
      </c>
      <c r="O7" s="99"/>
      <c r="P7" s="70" t="s">
        <v>16</v>
      </c>
      <c r="Q7" s="70" t="s">
        <v>17</v>
      </c>
      <c r="R7" s="70" t="s">
        <v>18</v>
      </c>
      <c r="S7" s="70" t="s">
        <v>47</v>
      </c>
      <c r="T7" s="70" t="s">
        <v>19</v>
      </c>
    </row>
    <row r="8" spans="1:20" ht="58.5" customHeight="1" x14ac:dyDescent="0.35">
      <c r="A8" s="15" t="s">
        <v>21</v>
      </c>
      <c r="B8" s="16" t="s">
        <v>32</v>
      </c>
      <c r="C8" s="47">
        <v>6</v>
      </c>
      <c r="D8" s="48">
        <v>1</v>
      </c>
      <c r="E8" s="49" t="s">
        <v>4</v>
      </c>
      <c r="F8" s="50">
        <f>C8*D8</f>
        <v>6</v>
      </c>
      <c r="G8" s="51">
        <f t="shared" ref="G8:G18" si="0">H8*30*3</f>
        <v>21150</v>
      </c>
      <c r="H8" s="48">
        <v>235</v>
      </c>
      <c r="I8" s="71"/>
      <c r="J8" s="80" t="s">
        <v>82</v>
      </c>
      <c r="K8" s="72"/>
      <c r="L8" s="72"/>
      <c r="M8" s="72"/>
      <c r="N8" s="95"/>
      <c r="O8" s="96"/>
      <c r="P8" s="72"/>
      <c r="Q8" s="72"/>
      <c r="R8" s="72"/>
      <c r="S8" s="72"/>
      <c r="T8" s="72"/>
    </row>
    <row r="9" spans="1:20" ht="52" x14ac:dyDescent="0.35">
      <c r="A9" s="17" t="s">
        <v>22</v>
      </c>
      <c r="B9" s="18" t="s">
        <v>33</v>
      </c>
      <c r="C9" s="47">
        <v>3</v>
      </c>
      <c r="D9" s="48">
        <v>1</v>
      </c>
      <c r="E9" s="49" t="s">
        <v>4</v>
      </c>
      <c r="F9" s="50">
        <f t="shared" ref="F9:F18" si="1">C9*D9</f>
        <v>3</v>
      </c>
      <c r="G9" s="51">
        <f t="shared" si="0"/>
        <v>24300</v>
      </c>
      <c r="H9" s="48">
        <v>270</v>
      </c>
      <c r="I9" s="71"/>
      <c r="J9" s="80" t="s">
        <v>82</v>
      </c>
      <c r="K9" s="72"/>
      <c r="L9" s="72"/>
      <c r="M9" s="72"/>
      <c r="N9" s="95"/>
      <c r="O9" s="96"/>
      <c r="P9" s="72"/>
      <c r="Q9" s="72"/>
      <c r="R9" s="72"/>
      <c r="S9" s="72"/>
      <c r="T9" s="72"/>
    </row>
    <row r="10" spans="1:20" ht="52" x14ac:dyDescent="0.35">
      <c r="A10" s="17" t="s">
        <v>23</v>
      </c>
      <c r="B10" s="18" t="s">
        <v>34</v>
      </c>
      <c r="C10" s="47">
        <v>4</v>
      </c>
      <c r="D10" s="48">
        <v>0.1</v>
      </c>
      <c r="E10" s="49" t="s">
        <v>4</v>
      </c>
      <c r="F10" s="50">
        <f t="shared" si="1"/>
        <v>0.4</v>
      </c>
      <c r="G10" s="51">
        <f t="shared" si="0"/>
        <v>0</v>
      </c>
      <c r="H10" s="48">
        <v>0</v>
      </c>
      <c r="I10" s="71"/>
      <c r="J10" s="80" t="s">
        <v>82</v>
      </c>
      <c r="K10" s="72"/>
      <c r="L10" s="72"/>
      <c r="M10" s="72"/>
      <c r="N10" s="95"/>
      <c r="O10" s="96"/>
      <c r="P10" s="72"/>
      <c r="Q10" s="72"/>
      <c r="R10" s="72"/>
      <c r="S10" s="72"/>
      <c r="T10" s="72"/>
    </row>
    <row r="11" spans="1:20" ht="52" x14ac:dyDescent="0.35">
      <c r="A11" s="17" t="s">
        <v>24</v>
      </c>
      <c r="B11" s="19" t="s">
        <v>35</v>
      </c>
      <c r="C11" s="52">
        <v>12</v>
      </c>
      <c r="D11" s="53">
        <v>0.4</v>
      </c>
      <c r="E11" s="49" t="s">
        <v>4</v>
      </c>
      <c r="F11" s="50">
        <f t="shared" si="1"/>
        <v>4.8000000000000007</v>
      </c>
      <c r="G11" s="51">
        <f t="shared" si="0"/>
        <v>6300</v>
      </c>
      <c r="H11" s="53">
        <v>70</v>
      </c>
      <c r="I11" s="71"/>
      <c r="J11" s="80" t="s">
        <v>82</v>
      </c>
      <c r="K11" s="72"/>
      <c r="L11" s="72"/>
      <c r="M11" s="72"/>
      <c r="N11" s="95"/>
      <c r="O11" s="96"/>
      <c r="P11" s="72"/>
      <c r="Q11" s="72"/>
      <c r="R11" s="72"/>
      <c r="S11" s="72"/>
      <c r="T11" s="72"/>
    </row>
    <row r="12" spans="1:20" ht="52" x14ac:dyDescent="0.35">
      <c r="A12" s="17" t="s">
        <v>25</v>
      </c>
      <c r="B12" s="18" t="s">
        <v>36</v>
      </c>
      <c r="C12" s="47">
        <v>3</v>
      </c>
      <c r="D12" s="48">
        <v>1</v>
      </c>
      <c r="E12" s="49" t="s">
        <v>4</v>
      </c>
      <c r="F12" s="50">
        <f t="shared" si="1"/>
        <v>3</v>
      </c>
      <c r="G12" s="51">
        <f t="shared" si="0"/>
        <v>10620</v>
      </c>
      <c r="H12" s="48">
        <v>118</v>
      </c>
      <c r="I12" s="71"/>
      <c r="J12" s="80" t="s">
        <v>82</v>
      </c>
      <c r="K12" s="72"/>
      <c r="L12" s="72"/>
      <c r="M12" s="72"/>
      <c r="N12" s="95"/>
      <c r="O12" s="96"/>
      <c r="P12" s="72"/>
      <c r="Q12" s="72"/>
      <c r="R12" s="72"/>
      <c r="S12" s="72"/>
      <c r="T12" s="72"/>
    </row>
    <row r="13" spans="1:20" ht="52" x14ac:dyDescent="0.35">
      <c r="A13" s="17" t="s">
        <v>26</v>
      </c>
      <c r="B13" s="18" t="s">
        <v>37</v>
      </c>
      <c r="C13" s="47">
        <v>6</v>
      </c>
      <c r="D13" s="48">
        <v>1</v>
      </c>
      <c r="E13" s="49" t="s">
        <v>4</v>
      </c>
      <c r="F13" s="50">
        <f t="shared" si="1"/>
        <v>6</v>
      </c>
      <c r="G13" s="51">
        <f t="shared" si="0"/>
        <v>20700</v>
      </c>
      <c r="H13" s="48">
        <v>230</v>
      </c>
      <c r="I13" s="71"/>
      <c r="J13" s="80" t="s">
        <v>82</v>
      </c>
      <c r="K13" s="72"/>
      <c r="L13" s="72"/>
      <c r="M13" s="72"/>
      <c r="N13" s="95"/>
      <c r="O13" s="96"/>
      <c r="P13" s="72"/>
      <c r="Q13" s="72"/>
      <c r="R13" s="72"/>
      <c r="S13" s="72"/>
      <c r="T13" s="72"/>
    </row>
    <row r="14" spans="1:20" ht="52" x14ac:dyDescent="0.35">
      <c r="A14" s="15" t="s">
        <v>27</v>
      </c>
      <c r="B14" s="18" t="s">
        <v>38</v>
      </c>
      <c r="C14" s="47">
        <v>3</v>
      </c>
      <c r="D14" s="48">
        <v>1</v>
      </c>
      <c r="E14" s="49" t="s">
        <v>4</v>
      </c>
      <c r="F14" s="50">
        <f t="shared" si="1"/>
        <v>3</v>
      </c>
      <c r="G14" s="51">
        <f t="shared" si="0"/>
        <v>9990</v>
      </c>
      <c r="H14" s="48">
        <v>111</v>
      </c>
      <c r="I14" s="71"/>
      <c r="J14" s="80" t="s">
        <v>82</v>
      </c>
      <c r="K14" s="72"/>
      <c r="L14" s="72"/>
      <c r="M14" s="72"/>
      <c r="N14" s="95"/>
      <c r="O14" s="96"/>
      <c r="P14" s="72"/>
      <c r="Q14" s="72"/>
      <c r="R14" s="72"/>
      <c r="S14" s="72"/>
      <c r="T14" s="72"/>
    </row>
    <row r="15" spans="1:20" ht="52" x14ac:dyDescent="0.35">
      <c r="A15" s="17" t="s">
        <v>28</v>
      </c>
      <c r="B15" s="20" t="s">
        <v>39</v>
      </c>
      <c r="C15" s="47">
        <v>14</v>
      </c>
      <c r="D15" s="48">
        <v>0.3</v>
      </c>
      <c r="E15" s="49" t="s">
        <v>4</v>
      </c>
      <c r="F15" s="50">
        <f t="shared" si="1"/>
        <v>4.2</v>
      </c>
      <c r="G15" s="51">
        <f t="shared" si="0"/>
        <v>7110</v>
      </c>
      <c r="H15" s="48">
        <v>79</v>
      </c>
      <c r="I15" s="71"/>
      <c r="J15" s="80" t="s">
        <v>82</v>
      </c>
      <c r="K15" s="72"/>
      <c r="L15" s="72"/>
      <c r="M15" s="72"/>
      <c r="N15" s="95"/>
      <c r="O15" s="96"/>
      <c r="P15" s="72"/>
      <c r="Q15" s="72"/>
      <c r="R15" s="72"/>
      <c r="S15" s="72"/>
      <c r="T15" s="72"/>
    </row>
    <row r="16" spans="1:20" ht="56" customHeight="1" x14ac:dyDescent="0.35">
      <c r="A16" s="17" t="s">
        <v>31</v>
      </c>
      <c r="B16" s="20" t="s">
        <v>40</v>
      </c>
      <c r="C16" s="47">
        <v>18</v>
      </c>
      <c r="D16" s="48">
        <v>0.23</v>
      </c>
      <c r="E16" s="49" t="s">
        <v>4</v>
      </c>
      <c r="F16" s="50">
        <f t="shared" si="1"/>
        <v>4.1400000000000006</v>
      </c>
      <c r="G16" s="51">
        <f t="shared" si="0"/>
        <v>7110</v>
      </c>
      <c r="H16" s="48">
        <v>79</v>
      </c>
      <c r="I16" s="71"/>
      <c r="J16" s="80" t="s">
        <v>82</v>
      </c>
      <c r="K16" s="72"/>
      <c r="L16" s="72"/>
      <c r="M16" s="72"/>
      <c r="N16" s="95"/>
      <c r="O16" s="96"/>
      <c r="P16" s="72"/>
      <c r="Q16" s="72"/>
      <c r="R16" s="72"/>
      <c r="S16" s="72"/>
      <c r="T16" s="72"/>
    </row>
    <row r="17" spans="1:20" ht="52" x14ac:dyDescent="0.35">
      <c r="A17" s="17" t="s">
        <v>29</v>
      </c>
      <c r="B17" s="20" t="s">
        <v>41</v>
      </c>
      <c r="C17" s="47">
        <v>9</v>
      </c>
      <c r="D17" s="48">
        <v>0.5</v>
      </c>
      <c r="E17" s="49" t="s">
        <v>4</v>
      </c>
      <c r="F17" s="50">
        <f t="shared" si="1"/>
        <v>4.5</v>
      </c>
      <c r="G17" s="51">
        <f t="shared" si="0"/>
        <v>17100</v>
      </c>
      <c r="H17" s="48">
        <v>190</v>
      </c>
      <c r="I17" s="71"/>
      <c r="J17" s="80" t="s">
        <v>82</v>
      </c>
      <c r="K17" s="72"/>
      <c r="L17" s="72"/>
      <c r="M17" s="72"/>
      <c r="N17" s="95"/>
      <c r="O17" s="96"/>
      <c r="P17" s="72"/>
      <c r="Q17" s="72"/>
      <c r="R17" s="72"/>
      <c r="S17" s="72"/>
      <c r="T17" s="72"/>
    </row>
    <row r="18" spans="1:20" ht="52" x14ac:dyDescent="0.35">
      <c r="A18" s="17" t="s">
        <v>30</v>
      </c>
      <c r="B18" s="18" t="s">
        <v>30</v>
      </c>
      <c r="C18" s="47">
        <v>3</v>
      </c>
      <c r="D18" s="48">
        <v>0.5</v>
      </c>
      <c r="E18" s="49" t="s">
        <v>4</v>
      </c>
      <c r="F18" s="50">
        <f t="shared" si="1"/>
        <v>1.5</v>
      </c>
      <c r="G18" s="51">
        <f t="shared" si="0"/>
        <v>6120</v>
      </c>
      <c r="H18" s="48">
        <v>68</v>
      </c>
      <c r="I18" s="71"/>
      <c r="J18" s="80" t="s">
        <v>82</v>
      </c>
      <c r="K18" s="72"/>
      <c r="L18" s="72"/>
      <c r="M18" s="72"/>
      <c r="N18" s="95"/>
      <c r="O18" s="96"/>
      <c r="P18" s="72"/>
      <c r="Q18" s="72"/>
      <c r="R18" s="72"/>
      <c r="S18" s="72"/>
      <c r="T18" s="72"/>
    </row>
    <row r="19" spans="1:20" x14ac:dyDescent="0.35">
      <c r="A19" s="100" t="s">
        <v>46</v>
      </c>
      <c r="B19" s="100"/>
      <c r="C19" s="54">
        <f>SUM(C8:C18)</f>
        <v>81</v>
      </c>
      <c r="D19" s="55"/>
      <c r="E19" s="56"/>
      <c r="F19" s="57">
        <f>SUM(F8:F18)</f>
        <v>40.540000000000006</v>
      </c>
      <c r="G19" s="58">
        <f>SUM(G8:G18)</f>
        <v>130500</v>
      </c>
      <c r="H19" s="58">
        <f>SUM(H8:H18)</f>
        <v>1450</v>
      </c>
      <c r="I19" s="71"/>
      <c r="J19" s="72"/>
      <c r="K19" s="72"/>
      <c r="L19" s="72"/>
      <c r="M19" s="72"/>
      <c r="N19" s="95"/>
      <c r="O19" s="96"/>
      <c r="P19" s="72"/>
      <c r="Q19" s="72"/>
      <c r="R19" s="72"/>
      <c r="S19" s="73"/>
      <c r="T19" s="72"/>
    </row>
    <row r="20" spans="1:20" ht="156" x14ac:dyDescent="0.35">
      <c r="A20" s="74" t="s">
        <v>42</v>
      </c>
      <c r="B20" s="75" t="s">
        <v>43</v>
      </c>
      <c r="C20" s="76">
        <v>3</v>
      </c>
      <c r="D20" s="76"/>
      <c r="E20" s="76"/>
      <c r="F20" s="76" t="s">
        <v>44</v>
      </c>
      <c r="G20" s="76"/>
      <c r="H20" s="21"/>
      <c r="I20" s="71"/>
      <c r="J20" s="72"/>
      <c r="K20" s="72"/>
      <c r="L20" s="72"/>
      <c r="M20" s="72"/>
      <c r="N20" s="95"/>
      <c r="O20" s="96"/>
      <c r="P20" s="72"/>
      <c r="Q20" s="72"/>
      <c r="R20" s="72"/>
      <c r="S20" s="72"/>
      <c r="T20" s="72"/>
    </row>
    <row r="21" spans="1:20" s="3" customFormat="1" ht="24" x14ac:dyDescent="0.35">
      <c r="A21" s="22" t="s">
        <v>13</v>
      </c>
      <c r="B21" s="23" t="s">
        <v>45</v>
      </c>
      <c r="C21" s="24"/>
      <c r="D21" s="24"/>
      <c r="E21" s="24"/>
      <c r="F21" s="24"/>
      <c r="G21" s="24"/>
      <c r="H21" s="24"/>
      <c r="I21" s="71"/>
      <c r="J21" s="72"/>
      <c r="K21" s="72"/>
      <c r="L21" s="72"/>
      <c r="M21" s="72"/>
      <c r="N21" s="95"/>
      <c r="O21" s="96"/>
      <c r="P21" s="72"/>
      <c r="Q21" s="72"/>
      <c r="R21" s="72"/>
      <c r="S21" s="72"/>
      <c r="T21" s="72"/>
    </row>
    <row r="24" spans="1:20" ht="15" thickBot="1" x14ac:dyDescent="0.4"/>
    <row r="25" spans="1:20" ht="30.5" thickBot="1" x14ac:dyDescent="0.4">
      <c r="A25" s="85" t="s">
        <v>86</v>
      </c>
      <c r="B25" s="82"/>
    </row>
    <row r="26" spans="1:20" ht="15.5" thickBot="1" x14ac:dyDescent="0.4">
      <c r="A26" s="86" t="s">
        <v>85</v>
      </c>
      <c r="B26" s="84"/>
    </row>
    <row r="27" spans="1:20" ht="15.5" thickBot="1" x14ac:dyDescent="0.4">
      <c r="A27" s="86" t="s">
        <v>83</v>
      </c>
      <c r="B27" s="84"/>
    </row>
    <row r="28" spans="1:20" ht="15.5" thickBot="1" x14ac:dyDescent="0.4">
      <c r="A28" s="86" t="s">
        <v>84</v>
      </c>
      <c r="B28" s="84"/>
    </row>
    <row r="29" spans="1:20" ht="15.5" thickBot="1" x14ac:dyDescent="0.4">
      <c r="A29" s="86" t="s">
        <v>87</v>
      </c>
      <c r="B29" s="84"/>
    </row>
    <row r="30" spans="1:20" ht="30.5" thickBot="1" x14ac:dyDescent="0.4">
      <c r="A30" s="86" t="s">
        <v>88</v>
      </c>
      <c r="B30" s="84"/>
    </row>
  </sheetData>
  <mergeCells count="19">
    <mergeCell ref="A2:T2"/>
    <mergeCell ref="A6:H6"/>
    <mergeCell ref="I6:T6"/>
    <mergeCell ref="N7:O7"/>
    <mergeCell ref="A19:B19"/>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eb68fb5-daa7-45ab-9cee-f9f5bd42df0d">
      <Terms xmlns="http://schemas.microsoft.com/office/infopath/2007/PartnerControls"/>
    </lcf76f155ced4ddcb4097134ff3c332f>
    <TaxCatchAll xmlns="2dcc2096-03aa-4bd5-b14b-d60549af1dee" xsi:nil="true"/>
    <SharedWithUsers xmlns="2dcc2096-03aa-4bd5-b14b-d60549af1dee">
      <UserInfo>
        <DisplayName/>
        <AccountId xsi:nil="true"/>
        <AccountType/>
      </UserInfo>
    </SharedWithUsers>
    <MediaLengthInSeconds xmlns="2eb68fb5-daa7-45ab-9cee-f9f5bd42df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F2C3619C45FB49A510036DBB005B4D" ma:contentTypeVersion="15" ma:contentTypeDescription="Create a new document." ma:contentTypeScope="" ma:versionID="83f6907512012057dbdd5a1622d1ff33">
  <xsd:schema xmlns:xsd="http://www.w3.org/2001/XMLSchema" xmlns:xs="http://www.w3.org/2001/XMLSchema" xmlns:p="http://schemas.microsoft.com/office/2006/metadata/properties" xmlns:ns2="2eb68fb5-daa7-45ab-9cee-f9f5bd42df0d" xmlns:ns3="2dcc2096-03aa-4bd5-b14b-d60549af1dee" targetNamespace="http://schemas.microsoft.com/office/2006/metadata/properties" ma:root="true" ma:fieldsID="4ae6b534b3f9b7217080c59a1e1b8c02" ns2:_="" ns3:_="">
    <xsd:import namespace="2eb68fb5-daa7-45ab-9cee-f9f5bd42df0d"/>
    <xsd:import namespace="2dcc2096-03aa-4bd5-b14b-d60549af1d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68fb5-daa7-45ab-9cee-f9f5bd42d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cc2096-03aa-4bd5-b14b-d60549af1de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e52d35a-9764-4b0f-a702-0cc26883c4c1}" ma:internalName="TaxCatchAll" ma:showField="CatchAllData" ma:web="2dcc2096-03aa-4bd5-b14b-d60549af1d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9D0587-C60F-4C0D-895F-F8853FA62F5B}">
  <ds:schemaRefs>
    <ds:schemaRef ds:uri="http://schemas.microsoft.com/office/2006/metadata/properties"/>
    <ds:schemaRef ds:uri="2eb68fb5-daa7-45ab-9cee-f9f5bd42df0d"/>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2dcc2096-03aa-4bd5-b14b-d60549af1dee"/>
    <ds:schemaRef ds:uri="http://purl.org/dc/dcmitype/"/>
  </ds:schemaRefs>
</ds:datastoreItem>
</file>

<file path=customXml/itemProps2.xml><?xml version="1.0" encoding="utf-8"?>
<ds:datastoreItem xmlns:ds="http://schemas.openxmlformats.org/officeDocument/2006/customXml" ds:itemID="{0E9EBA70-71A4-468A-9433-8F61B0632D4D}">
  <ds:schemaRefs>
    <ds:schemaRef ds:uri="http://schemas.microsoft.com/sharepoint/v3/contenttype/forms"/>
  </ds:schemaRefs>
</ds:datastoreItem>
</file>

<file path=customXml/itemProps3.xml><?xml version="1.0" encoding="utf-8"?>
<ds:datastoreItem xmlns:ds="http://schemas.openxmlformats.org/officeDocument/2006/customXml" ds:itemID="{ADBC736E-D7B6-4AA1-A035-E7FCFE726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68fb5-daa7-45ab-9cee-f9f5bd42df0d"/>
    <ds:schemaRef ds:uri="2dcc2096-03aa-4bd5-b14b-d60549af1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ЛОТ1. Екстрений прод. набір</vt:lpstr>
      <vt:lpstr>ЛОТ2. Стандарт. прод. набір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Lorena.Viladomat</dc:creator>
  <cp:keywords/>
  <dc:description/>
  <cp:lastModifiedBy>Oksana Gyrba</cp:lastModifiedBy>
  <cp:revision/>
  <dcterms:created xsi:type="dcterms:W3CDTF">2022-07-11T08:10:01Z</dcterms:created>
  <dcterms:modified xsi:type="dcterms:W3CDTF">2025-06-25T07:59:46Z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0x0101005BF2C3619C45FB49A510036DBB005B4D</vt:lpwstr>
  </property>
  <property fmtid="{D5CDD505-2E9C-101B-9397-08002B2CF9AE}" pid="3" name="Order">
    <vt:r8>5449000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