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norwegianrefugeecouncil-my.sharepoint.com/personal/oksana_gyrba_nrc_no/Documents/Desktop/Food parcel/"/>
    </mc:Choice>
  </mc:AlternateContent>
  <xr:revisionPtr revIDLastSave="142" documentId="8_{35A3D26F-D862-4ED2-B533-D316257986A5}" xr6:coauthVersionLast="47" xr6:coauthVersionMax="47" xr10:uidLastSave="{9BF3C42E-9AA2-40AD-89DD-76B0F3279BE6}"/>
  <bookViews>
    <workbookView xWindow="-110" yWindow="-110" windowWidth="19420" windowHeight="10300" activeTab="1" xr2:uid="{035F11C8-AD82-4D4C-B794-460390F1E74D}"/>
  </bookViews>
  <sheets>
    <sheet name="LOT1. Emergency Food Parcel" sheetId="11" r:id="rId1"/>
    <sheet name="LOT2. Standard Food Parcel" sheetId="15"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15" l="1"/>
  <c r="G9" i="15"/>
  <c r="H20" i="15"/>
  <c r="G10" i="15"/>
  <c r="G11" i="15"/>
  <c r="G12" i="15"/>
  <c r="G13" i="15"/>
  <c r="G14" i="15"/>
  <c r="G15" i="15"/>
  <c r="G16" i="15"/>
  <c r="G17" i="15"/>
  <c r="G18" i="15"/>
  <c r="G19" i="15"/>
  <c r="F10" i="15"/>
  <c r="F11" i="15"/>
  <c r="F12" i="15"/>
  <c r="F13" i="15"/>
  <c r="F14" i="15"/>
  <c r="F15" i="15"/>
  <c r="F16" i="15"/>
  <c r="F17" i="15"/>
  <c r="F18" i="15"/>
  <c r="F19" i="15"/>
  <c r="F9" i="15"/>
  <c r="F20" i="15" l="1"/>
  <c r="G20" i="15"/>
  <c r="H9" i="11" l="1"/>
  <c r="G17" i="11"/>
  <c r="G16" i="11"/>
  <c r="H10" i="11"/>
  <c r="I10" i="11" s="1"/>
  <c r="H11" i="11"/>
  <c r="I11" i="11" s="1"/>
  <c r="F10" i="11"/>
  <c r="F11" i="11"/>
  <c r="D20" i="11" l="1"/>
  <c r="C20" i="11"/>
  <c r="I9" i="11"/>
  <c r="H12" i="11"/>
  <c r="I12" i="11" s="1"/>
  <c r="H13" i="11"/>
  <c r="I13" i="11" s="1"/>
  <c r="H14" i="11"/>
  <c r="I14" i="11" s="1"/>
  <c r="H15" i="11"/>
  <c r="I15" i="11" s="1"/>
  <c r="H16" i="11"/>
  <c r="I16" i="11" s="1"/>
  <c r="H17" i="11"/>
  <c r="I17" i="11" s="1"/>
  <c r="H18" i="11"/>
  <c r="I18" i="11" s="1"/>
  <c r="H19" i="11"/>
  <c r="I19" i="11" s="1"/>
  <c r="F19" i="11"/>
  <c r="F18" i="11"/>
  <c r="F17" i="11"/>
  <c r="F16" i="11"/>
  <c r="F15" i="11"/>
  <c r="F14" i="11"/>
  <c r="F13" i="11"/>
  <c r="F12" i="11"/>
  <c r="F9" i="11"/>
  <c r="F20" i="11" l="1"/>
  <c r="G20" i="11"/>
  <c r="H20" i="11"/>
  <c r="I20" i="11"/>
</calcChain>
</file>

<file path=xl/sharedStrings.xml><?xml version="1.0" encoding="utf-8"?>
<sst xmlns="http://schemas.openxmlformats.org/spreadsheetml/2006/main" count="166" uniqueCount="89">
  <si>
    <t>Item</t>
  </si>
  <si>
    <t>Description</t>
  </si>
  <si>
    <t xml:space="preserve">Quantity per kit </t>
  </si>
  <si>
    <t>Unit</t>
  </si>
  <si>
    <t>Total weight</t>
  </si>
  <si>
    <t>Kcal/ package</t>
  </si>
  <si>
    <t>Meals Ready to Eat</t>
  </si>
  <si>
    <t>g</t>
  </si>
  <si>
    <t>Tea</t>
  </si>
  <si>
    <t>Black tea in individual tea bags ready for brewing</t>
  </si>
  <si>
    <t>Tinned sardines</t>
  </si>
  <si>
    <t>Tinned vegetables</t>
  </si>
  <si>
    <t>Tinned fruit</t>
  </si>
  <si>
    <t>Mixed nuts</t>
  </si>
  <si>
    <t>Packaging: 300 g bag</t>
  </si>
  <si>
    <t>Dried bread/toast</t>
  </si>
  <si>
    <t>Packaging: 400 g bag</t>
  </si>
  <si>
    <t>Total</t>
  </si>
  <si>
    <t>Honey</t>
  </si>
  <si>
    <t>Butter Beans</t>
  </si>
  <si>
    <t>Kcal/person/day</t>
  </si>
  <si>
    <t>Milk Chocolate</t>
  </si>
  <si>
    <t>Porous milk chocolate VKF 100g</t>
  </si>
  <si>
    <t>Long lasting Cookies</t>
  </si>
  <si>
    <t>Tinned sardines 230 g can (net weight)</t>
  </si>
  <si>
    <t>Tinned mixed garden vegetables such as carrots and peas. Packaging: 420 g can</t>
  </si>
  <si>
    <t>Tinned butter beans</t>
  </si>
  <si>
    <t>Tinned fruit salad or tinned peaches Packaging: 340 g can</t>
  </si>
  <si>
    <t>POTATOES WITH CHICKEN (RETORT POUCH) – Option 1 Contents: Potatoes, Chicken, Butter, Vegetables, Salt, Pepper Weight: 350 g RICE WITH CHICKEN (RETORT POUCH)
Option 2 Contents: Rice, Chicken, Satsebeli / Barbeque sauce, Vegetables, Salt, Pepper
Weight: 370g</t>
  </si>
  <si>
    <t>Long lasting cookies - 270 g</t>
  </si>
  <si>
    <t>A set of disposable tableware made of PP fork + tablespoon</t>
  </si>
  <si>
    <t>Disposable Tableware</t>
  </si>
  <si>
    <t>Wet  wipes</t>
  </si>
  <si>
    <t>Packaging</t>
  </si>
  <si>
    <t>Strong back pack in black colour with NRC logo easy to carry on the back</t>
  </si>
  <si>
    <t>Superfresh Wet wipes Baby chamomile</t>
  </si>
  <si>
    <t>3 sets</t>
  </si>
  <si>
    <t>15 Pcs</t>
  </si>
  <si>
    <t>PART A. NRC Specifications</t>
  </si>
  <si>
    <t>ESTIMATED TOTAL AMOUNT OF FOOD PARCELS = 10,000 Kits</t>
  </si>
  <si>
    <t>Name, Brand, Manufacturer</t>
  </si>
  <si>
    <t>Country of Origin</t>
  </si>
  <si>
    <t>Unit of Measure</t>
  </si>
  <si>
    <t>Qty units per kit</t>
  </si>
  <si>
    <t>Total weight per kit</t>
  </si>
  <si>
    <t>Kcal of total parcel</t>
  </si>
  <si>
    <t>ESTIMATED TOTAL AMOUNT OF FOOD PARCELS = 20,000 Kits</t>
  </si>
  <si>
    <t>Pasta macaroni</t>
  </si>
  <si>
    <t>oil</t>
  </si>
  <si>
    <t>salt</t>
  </si>
  <si>
    <t>iodized salt</t>
  </si>
  <si>
    <t>Beans</t>
  </si>
  <si>
    <t xml:space="preserve">Buckwheat </t>
  </si>
  <si>
    <t>Canned MEAT</t>
  </si>
  <si>
    <t>Packaging: 300 g can (net weight)</t>
  </si>
  <si>
    <t>Sugar</t>
  </si>
  <si>
    <t>LOT 2. Standard food kit - (3 person per month)</t>
  </si>
  <si>
    <t>LOT 1. EMERGENCY FOOD PARCEL (to support 3 perople x HH for 15 Days)</t>
  </si>
  <si>
    <t>or if not available or Bulgur wheat (milled precooked crushed wheat) Grain</t>
  </si>
  <si>
    <t>Tinned sardines in oil Packaging: 230 g can (net weight)</t>
  </si>
  <si>
    <t>Oatmeal</t>
  </si>
  <si>
    <t>Oat flakes, Ready to eat oats</t>
  </si>
  <si>
    <t>Wheat Flour</t>
  </si>
  <si>
    <t>Sorgum/Millet</t>
  </si>
  <si>
    <t>vegetable, unfortified</t>
  </si>
  <si>
    <r>
      <t>Double-walled corrugated cardboard, corners reinforced with 4 double-walled, corrugated-cardboard, folded corners equal to the total height of the carton.
Sealed with adhesive tape.  Non breakable under the weight or in a case of a content leak. Loaded cartons should withstand 2m-high stacking on pallets, and several handlings (hand and forklift) without damage. NRC Logo printing (design provided by NRC). A durable strap to be added to each box for easy carrying.</t>
    </r>
    <r>
      <rPr>
        <sz val="10"/>
        <color rgb="FFFF0000"/>
        <rFont val="Calibri"/>
        <family val="2"/>
        <scheme val="minor"/>
      </rPr>
      <t xml:space="preserve"> </t>
    </r>
    <r>
      <rPr>
        <sz val="10"/>
        <rFont val="Calibri"/>
        <family val="2"/>
        <scheme val="minor"/>
      </rPr>
      <t>End part of the box must indicate the contents. There should also be an NRC leaflet with a hotline in the inside of each box.</t>
    </r>
  </si>
  <si>
    <t>Strong back pack in black colour with NRC logo easy to carry on the back. End part of the box must indicate the contents. There should also be an NRC leaflet with a hotline in the inside of each box.</t>
  </si>
  <si>
    <t>Fortified</t>
  </si>
  <si>
    <t>all types, mature seeds, raw</t>
  </si>
  <si>
    <t>Macaroni or Noodles with CHS, Mictoweable, Unprep</t>
  </si>
  <si>
    <t>Milled/hulled</t>
  </si>
  <si>
    <t>weight per item</t>
  </si>
  <si>
    <t>Kcal per person per day</t>
  </si>
  <si>
    <t>Kg</t>
  </si>
  <si>
    <t>Weight per item</t>
  </si>
  <si>
    <t>Total weight of parcel</t>
  </si>
  <si>
    <t>PACKAGING PER KIT - CARDBOARD 3 BOXES SUITABLE TO CONTAIN THE FULL KIT (40.54) KG WEIGHT) in THREE EQUAL PARTS - EACH BOX WITH SAME CONTENTS AND QUANTITY</t>
  </si>
  <si>
    <t xml:space="preserve">Each Box with 13.51 KG </t>
  </si>
  <si>
    <t>Kcal/person/day (FSLC Standard)</t>
  </si>
  <si>
    <t>PART B. Supplier response (please fill in each line here; add photos of all items in each lot, packing and visualization of the indicated logo)</t>
  </si>
  <si>
    <t>Grey coloured cells should be filled in by the Bidder. Other cells can't be changed. Additionally, each bidder shall add photos of all items in each lot, packing and visualization of the indicated logo.</t>
  </si>
  <si>
    <r>
      <rPr>
        <b/>
        <sz val="10"/>
        <color theme="1"/>
        <rFont val="Calibri"/>
        <family val="2"/>
        <scheme val="minor"/>
      </rPr>
      <t>Description</t>
    </r>
    <r>
      <rPr>
        <sz val="10"/>
        <color theme="1"/>
        <rFont val="Calibri"/>
        <family val="2"/>
        <scheme val="minor"/>
      </rPr>
      <t xml:space="preserve">: </t>
    </r>
    <r>
      <rPr>
        <sz val="10"/>
        <color rgb="FFFF0000"/>
        <rFont val="Calibri"/>
        <family val="2"/>
        <scheme val="minor"/>
      </rPr>
      <t>add</t>
    </r>
    <r>
      <rPr>
        <sz val="10"/>
        <color theme="1"/>
        <rFont val="Calibri"/>
        <family val="2"/>
        <scheme val="minor"/>
      </rPr>
      <t xml:space="preserve">
</t>
    </r>
    <r>
      <rPr>
        <b/>
        <sz val="10"/>
        <color theme="1"/>
        <rFont val="Calibri"/>
        <family val="2"/>
        <scheme val="minor"/>
      </rPr>
      <t>Quality control</t>
    </r>
    <r>
      <rPr>
        <sz val="10"/>
        <color theme="1"/>
        <rFont val="Calibri"/>
        <family val="2"/>
        <scheme val="minor"/>
      </rPr>
      <t xml:space="preserve">: </t>
    </r>
    <r>
      <rPr>
        <sz val="10"/>
        <color rgb="FFFF0000"/>
        <rFont val="Calibri"/>
        <family val="2"/>
        <scheme val="minor"/>
      </rPr>
      <t>add</t>
    </r>
    <r>
      <rPr>
        <sz val="10"/>
        <color theme="1"/>
        <rFont val="Calibri"/>
        <family val="2"/>
        <scheme val="minor"/>
      </rPr>
      <t xml:space="preserve">
</t>
    </r>
    <r>
      <rPr>
        <b/>
        <sz val="10"/>
        <color theme="1"/>
        <rFont val="Calibri"/>
        <family val="2"/>
        <scheme val="minor"/>
      </rPr>
      <t>Expiry information:</t>
    </r>
    <r>
      <rPr>
        <sz val="10"/>
        <color theme="1"/>
        <rFont val="Calibri"/>
        <family val="2"/>
        <scheme val="minor"/>
      </rPr>
      <t xml:space="preserve"> </t>
    </r>
    <r>
      <rPr>
        <sz val="10"/>
        <color rgb="FFFF0000"/>
        <rFont val="Calibri"/>
        <family val="2"/>
        <scheme val="minor"/>
      </rPr>
      <t>add</t>
    </r>
  </si>
  <si>
    <t>Description
(please indicate the quality aspect like expiry, manufacture, ingredients, calories details for each item of each lot for quality assessment and add Photos of all items in each OR or provide certificate of conformity and quality certificates)</t>
  </si>
  <si>
    <t>Prepared by:</t>
  </si>
  <si>
    <t>Name:</t>
  </si>
  <si>
    <t>Position:</t>
  </si>
  <si>
    <t>Signature:</t>
  </si>
  <si>
    <t>Date:</t>
  </si>
  <si>
    <t>Stamp (if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</si>
</sst>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_);_(* \(#,##0.00\);_(* &quot;-&quot;??_);_(@_)"/>
    <numFmt numFmtId="165" formatCode="_-* #,##0_-;\-* #,##0_-;_-* &quot;-&quot;??_-;_-@_-"/>
    <numFmt numFmtId="166" formatCode="0.0"/>
    <numFmt numFmtId="167" formatCode="_(* #,##0.0_);_(* \(#,##0.0\);_(* &quot;-&quot;??_);_(@_)"/>
    <numFmt numFmtId="168" formatCode="_(* #,##0_);_(* \(#,##0\);_(*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0"/>
      <name val="Calibri"/>
      <family val="2"/>
    </font>
    <font>
      <b/>
      <sz val="11"/>
      <name val="Calibri"/>
      <family val="2"/>
      <scheme val="minor"/>
    </font>
    <font>
      <sz val="11"/>
      <name val="Calibri"/>
      <family val="2"/>
      <scheme val="minor"/>
    </font>
    <font>
      <sz val="10"/>
      <color rgb="FF000000"/>
      <name val="Calibri"/>
      <family val="2"/>
      <scheme val="minor"/>
    </font>
    <font>
      <b/>
      <sz val="11"/>
      <color rgb="FFFF0000"/>
      <name val="Calibri"/>
      <family val="2"/>
      <scheme val="minor"/>
    </font>
    <font>
      <sz val="10"/>
      <color theme="1"/>
      <name val="Calibri"/>
      <family val="2"/>
      <scheme val="minor"/>
    </font>
    <font>
      <sz val="10"/>
      <color theme="1"/>
      <name val="Lato"/>
      <family val="2"/>
    </font>
    <font>
      <b/>
      <sz val="11"/>
      <color theme="1"/>
      <name val="Calibri"/>
      <family val="2"/>
      <charset val="204"/>
      <scheme val="minor"/>
    </font>
    <font>
      <b/>
      <sz val="10"/>
      <color theme="1"/>
      <name val="Calibri"/>
      <family val="2"/>
      <scheme val="minor"/>
    </font>
    <font>
      <sz val="11"/>
      <color rgb="FF333333"/>
      <name val="Calibri"/>
      <family val="2"/>
      <scheme val="minor"/>
    </font>
    <font>
      <b/>
      <sz val="11"/>
      <name val="Calibri"/>
      <family val="2"/>
      <charset val="204"/>
      <scheme val="minor"/>
    </font>
    <font>
      <sz val="10"/>
      <color rgb="FFFF0000"/>
      <name val="Calibri"/>
      <family val="2"/>
      <scheme val="minor"/>
    </font>
    <font>
      <sz val="10"/>
      <name val="Calibri"/>
      <family val="2"/>
      <scheme val="minor"/>
    </font>
    <font>
      <b/>
      <sz val="16"/>
      <color rgb="FFFF0000"/>
      <name val="Calibri"/>
      <family val="2"/>
      <scheme val="minor"/>
    </font>
    <font>
      <b/>
      <sz val="11"/>
      <color theme="1"/>
      <name val="Franklin Gothic Book"/>
      <family val="2"/>
    </font>
    <font>
      <sz val="11"/>
      <color theme="1"/>
      <name val="Franklin Gothic Book"/>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hair">
        <color auto="1"/>
      </top>
      <bottom style="hair">
        <color auto="1"/>
      </bottom>
      <diagonal/>
    </border>
    <border>
      <left/>
      <right/>
      <top/>
      <bottom style="medium">
        <color auto="1"/>
      </bottom>
      <diagonal/>
    </border>
    <border>
      <left style="medium">
        <color auto="1"/>
      </left>
      <right style="thin">
        <color theme="0" tint="-0.499984740745262"/>
      </right>
      <top style="medium">
        <color auto="1"/>
      </top>
      <bottom/>
      <diagonal/>
    </border>
    <border>
      <left style="thin">
        <color theme="0" tint="-0.499984740745262"/>
      </left>
      <right style="thin">
        <color theme="0" tint="-0.499984740745262"/>
      </right>
      <top style="medium">
        <color auto="1"/>
      </top>
      <bottom/>
      <diagonal/>
    </border>
    <border>
      <left/>
      <right style="thin">
        <color theme="0" tint="-0.499984740745262"/>
      </right>
      <top style="medium">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3">
    <xf numFmtId="0" fontId="0" fillId="0" borderId="0"/>
    <xf numFmtId="43" fontId="1" fillId="0" borderId="0" applyFont="0" applyFill="0" applyBorder="0" applyAlignment="0" applyProtection="0"/>
    <xf numFmtId="0" fontId="6" fillId="0" borderId="0"/>
  </cellStyleXfs>
  <cellXfs count="77">
    <xf numFmtId="0" fontId="0" fillId="0" borderId="0" xfId="0"/>
    <xf numFmtId="0" fontId="0" fillId="0" borderId="1" xfId="0" applyBorder="1"/>
    <xf numFmtId="0" fontId="0" fillId="0" borderId="1" xfId="0" applyBorder="1" applyAlignment="1">
      <alignment wrapText="1"/>
    </xf>
    <xf numFmtId="0" fontId="0" fillId="0" borderId="0" xfId="0" applyAlignment="1">
      <alignment wrapText="1"/>
    </xf>
    <xf numFmtId="0" fontId="2" fillId="0" borderId="0" xfId="0" applyFont="1" applyAlignment="1">
      <alignment horizontal="center"/>
    </xf>
    <xf numFmtId="0" fontId="5" fillId="2" borderId="1" xfId="0" applyFont="1" applyFill="1" applyBorder="1" applyAlignment="1">
      <alignment wrapText="1"/>
    </xf>
    <xf numFmtId="0" fontId="0" fillId="0" borderId="0" xfId="0" applyAlignment="1">
      <alignment horizontal="left"/>
    </xf>
    <xf numFmtId="0" fontId="0" fillId="0" borderId="1" xfId="0" applyBorder="1" applyAlignment="1">
      <alignment horizontal="left"/>
    </xf>
    <xf numFmtId="0" fontId="7" fillId="0" borderId="0" xfId="0" applyFont="1"/>
    <xf numFmtId="166" fontId="0" fillId="0" borderId="1" xfId="0" applyNumberFormat="1" applyBorder="1"/>
    <xf numFmtId="0" fontId="8" fillId="0" borderId="2" xfId="0" applyFont="1" applyBorder="1" applyAlignment="1">
      <alignment vertical="top" wrapText="1"/>
    </xf>
    <xf numFmtId="0" fontId="4" fillId="0" borderId="1" xfId="0" applyFont="1" applyBorder="1"/>
    <xf numFmtId="0" fontId="0" fillId="0" borderId="0" xfId="0" applyAlignment="1">
      <alignment vertical="top" wrapText="1"/>
    </xf>
    <xf numFmtId="0" fontId="8" fillId="0" borderId="0" xfId="0" applyFont="1" applyAlignment="1">
      <alignment vertical="top" wrapText="1"/>
    </xf>
    <xf numFmtId="0" fontId="11" fillId="0" borderId="0" xfId="0" applyFont="1" applyAlignment="1">
      <alignment horizontal="left" vertical="top"/>
    </xf>
    <xf numFmtId="0" fontId="8" fillId="0" borderId="0" xfId="0" applyFont="1" applyAlignment="1">
      <alignment horizontal="left" vertical="top" wrapText="1"/>
    </xf>
    <xf numFmtId="0" fontId="0" fillId="0" borderId="0" xfId="0" applyAlignment="1">
      <alignment horizontal="left" vertical="top" wrapText="1"/>
    </xf>
    <xf numFmtId="0" fontId="9" fillId="0" borderId="1" xfId="0" applyFont="1" applyBorder="1" applyAlignment="1">
      <alignment vertical="center" wrapText="1"/>
    </xf>
    <xf numFmtId="0" fontId="7" fillId="0" borderId="1" xfId="0" applyFont="1" applyBorder="1" applyAlignment="1">
      <alignment horizontal="right"/>
    </xf>
    <xf numFmtId="0" fontId="11" fillId="0" borderId="0" xfId="0" applyFont="1" applyAlignment="1">
      <alignment vertical="top"/>
    </xf>
    <xf numFmtId="0" fontId="4" fillId="0" borderId="1" xfId="0" applyFont="1" applyBorder="1" applyAlignment="1">
      <alignment horizontal="center" wrapText="1"/>
    </xf>
    <xf numFmtId="0" fontId="4" fillId="0" borderId="1" xfId="0" applyFont="1" applyBorder="1" applyAlignment="1">
      <alignment horizontal="left" wrapText="1"/>
    </xf>
    <xf numFmtId="0" fontId="4" fillId="0" borderId="1" xfId="1" applyNumberFormat="1" applyFont="1" applyFill="1" applyBorder="1" applyAlignment="1">
      <alignment horizontal="center" wrapText="1"/>
    </xf>
    <xf numFmtId="0" fontId="2" fillId="0" borderId="1" xfId="0" applyFont="1" applyBorder="1" applyAlignment="1">
      <alignment horizontal="center" wrapText="1"/>
    </xf>
    <xf numFmtId="1" fontId="4" fillId="0" borderId="1" xfId="0" applyNumberFormat="1" applyFont="1" applyBorder="1"/>
    <xf numFmtId="165" fontId="4" fillId="0" borderId="1" xfId="1" applyNumberFormat="1" applyFont="1" applyBorder="1" applyAlignment="1">
      <alignment horizontal="left"/>
    </xf>
    <xf numFmtId="0" fontId="5" fillId="0" borderId="1" xfId="0" applyFont="1" applyBorder="1"/>
    <xf numFmtId="0" fontId="12" fillId="0" borderId="0" xfId="0" applyFont="1"/>
    <xf numFmtId="0" fontId="3" fillId="2" borderId="1" xfId="0" applyFont="1" applyFill="1" applyBorder="1" applyAlignment="1">
      <alignment horizontal="right" wrapText="1"/>
    </xf>
    <xf numFmtId="0" fontId="13" fillId="0" borderId="1" xfId="0" applyFont="1" applyBorder="1"/>
    <xf numFmtId="0" fontId="13" fillId="0" borderId="1" xfId="0" applyFont="1" applyBorder="1" applyAlignment="1">
      <alignment vertical="top" wrapText="1"/>
    </xf>
    <xf numFmtId="0" fontId="10" fillId="0" borderId="1" xfId="0" applyFont="1" applyBorder="1"/>
    <xf numFmtId="0" fontId="10" fillId="0" borderId="1" xfId="0" applyFont="1" applyBorder="1" applyAlignment="1">
      <alignment vertical="top" wrapText="1"/>
    </xf>
    <xf numFmtId="0" fontId="0" fillId="0" borderId="1" xfId="0" applyBorder="1" applyAlignment="1">
      <alignment vertical="top"/>
    </xf>
    <xf numFmtId="0" fontId="0" fillId="2" borderId="1" xfId="0" applyFill="1" applyBorder="1"/>
    <xf numFmtId="0" fontId="0" fillId="2" borderId="1" xfId="0" applyFill="1" applyBorder="1" applyAlignment="1">
      <alignment vertical="top"/>
    </xf>
    <xf numFmtId="0" fontId="12" fillId="0" borderId="0" xfId="0" applyFont="1" applyAlignment="1">
      <alignment vertical="top" wrapText="1"/>
    </xf>
    <xf numFmtId="1" fontId="0" fillId="0" borderId="1" xfId="0" applyNumberFormat="1" applyBorder="1" applyAlignment="1">
      <alignment vertical="top"/>
    </xf>
    <xf numFmtId="1" fontId="0" fillId="0" borderId="1" xfId="0" applyNumberFormat="1" applyBorder="1"/>
    <xf numFmtId="1" fontId="3" fillId="2" borderId="1" xfId="0" applyNumberFormat="1" applyFont="1" applyFill="1" applyBorder="1" applyAlignment="1">
      <alignment horizontal="right" wrapText="1"/>
    </xf>
    <xf numFmtId="0" fontId="4" fillId="2" borderId="1" xfId="0" applyFont="1" applyFill="1" applyBorder="1" applyAlignment="1">
      <alignment horizontal="center" wrapText="1"/>
    </xf>
    <xf numFmtId="165" fontId="4" fillId="2" borderId="1" xfId="1" applyNumberFormat="1" applyFont="1" applyFill="1" applyBorder="1" applyAlignment="1">
      <alignment horizontal="left" wrapText="1"/>
    </xf>
    <xf numFmtId="0" fontId="4" fillId="2" borderId="1" xfId="1" applyNumberFormat="1" applyFont="1" applyFill="1" applyBorder="1" applyAlignment="1">
      <alignment horizontal="center" wrapText="1"/>
    </xf>
    <xf numFmtId="168" fontId="0" fillId="2" borderId="1" xfId="0" applyNumberFormat="1" applyFill="1" applyBorder="1" applyAlignment="1">
      <alignment vertical="top"/>
    </xf>
    <xf numFmtId="165" fontId="0" fillId="2" borderId="1" xfId="1" applyNumberFormat="1" applyFont="1" applyFill="1" applyBorder="1" applyAlignment="1">
      <alignment vertical="top"/>
    </xf>
    <xf numFmtId="165" fontId="4" fillId="2" borderId="1" xfId="1" applyNumberFormat="1" applyFont="1" applyFill="1" applyBorder="1"/>
    <xf numFmtId="164" fontId="8" fillId="0" borderId="1" xfId="0" applyNumberFormat="1" applyFont="1" applyBorder="1" applyAlignment="1">
      <alignment horizontal="center" vertical="center" wrapText="1"/>
    </xf>
    <xf numFmtId="167" fontId="0" fillId="2" borderId="1" xfId="0" applyNumberFormat="1" applyFill="1" applyBorder="1" applyAlignment="1">
      <alignment vertical="top"/>
    </xf>
    <xf numFmtId="0" fontId="11" fillId="0" borderId="4" xfId="0" applyFont="1" applyBorder="1" applyAlignment="1">
      <alignment vertical="top" wrapText="1"/>
    </xf>
    <xf numFmtId="0" fontId="11" fillId="0" borderId="5" xfId="0" applyFont="1" applyBorder="1" applyAlignment="1">
      <alignment vertical="top" wrapText="1"/>
    </xf>
    <xf numFmtId="0" fontId="7" fillId="3" borderId="0" xfId="0" applyFont="1" applyFill="1" applyAlignment="1">
      <alignment horizontal="left"/>
    </xf>
    <xf numFmtId="0" fontId="5" fillId="0" borderId="1" xfId="0" applyFont="1" applyBorder="1" applyAlignment="1">
      <alignment wrapText="1"/>
    </xf>
    <xf numFmtId="168" fontId="0" fillId="0" borderId="1" xfId="0" applyNumberFormat="1" applyBorder="1" applyAlignment="1">
      <alignment vertical="top"/>
    </xf>
    <xf numFmtId="167" fontId="0" fillId="0" borderId="1" xfId="0" applyNumberFormat="1" applyBorder="1" applyAlignment="1">
      <alignment vertical="top"/>
    </xf>
    <xf numFmtId="165" fontId="0" fillId="0" borderId="1" xfId="1" applyNumberFormat="1" applyFont="1" applyFill="1" applyBorder="1" applyAlignment="1">
      <alignment vertical="top"/>
    </xf>
    <xf numFmtId="168" fontId="2" fillId="0" borderId="1" xfId="0" applyNumberFormat="1" applyFont="1" applyBorder="1" applyAlignment="1">
      <alignment vertical="top"/>
    </xf>
    <xf numFmtId="164" fontId="2" fillId="0" borderId="1" xfId="0" applyNumberFormat="1" applyFont="1" applyBorder="1" applyAlignment="1">
      <alignment vertical="top"/>
    </xf>
    <xf numFmtId="165" fontId="4" fillId="0" borderId="1" xfId="1" applyNumberFormat="1" applyFont="1" applyFill="1" applyBorder="1"/>
    <xf numFmtId="0" fontId="8" fillId="0" borderId="1" xfId="0" applyFont="1" applyBorder="1" applyAlignment="1">
      <alignment vertical="center" wrapText="1"/>
    </xf>
    <xf numFmtId="0" fontId="8" fillId="0" borderId="1" xfId="0" applyFont="1" applyBorder="1" applyAlignment="1">
      <alignment vertical="top" wrapText="1"/>
    </xf>
    <xf numFmtId="0" fontId="8" fillId="0" borderId="1" xfId="0" applyFont="1" applyBorder="1" applyAlignment="1">
      <alignment horizontal="center" vertical="center" wrapText="1"/>
    </xf>
    <xf numFmtId="0" fontId="11" fillId="0" borderId="6" xfId="0" applyFont="1" applyBorder="1" applyAlignment="1">
      <alignment vertical="top" wrapText="1"/>
    </xf>
    <xf numFmtId="0" fontId="11" fillId="4" borderId="1" xfId="0" applyFont="1" applyFill="1" applyBorder="1" applyAlignment="1">
      <alignment vertical="top" wrapText="1"/>
    </xf>
    <xf numFmtId="0" fontId="8" fillId="4" borderId="1" xfId="0" applyFont="1" applyFill="1" applyBorder="1" applyAlignment="1">
      <alignment vertical="top" wrapText="1"/>
    </xf>
    <xf numFmtId="0" fontId="11" fillId="4" borderId="1" xfId="0" applyFont="1" applyFill="1" applyBorder="1" applyAlignment="1">
      <alignment horizontal="right" vertical="top"/>
    </xf>
    <xf numFmtId="0" fontId="17" fillId="0" borderId="9" xfId="0" applyFont="1" applyBorder="1" applyAlignment="1">
      <alignment horizontal="justify" vertical="center" wrapText="1"/>
    </xf>
    <xf numFmtId="0" fontId="18" fillId="0" borderId="10" xfId="0" applyFont="1" applyBorder="1" applyAlignment="1">
      <alignment horizontal="justify" vertical="center" wrapText="1"/>
    </xf>
    <xf numFmtId="0" fontId="17" fillId="0" borderId="11" xfId="0" applyFont="1" applyBorder="1" applyAlignment="1">
      <alignment horizontal="justify" vertical="center" wrapText="1"/>
    </xf>
    <xf numFmtId="0" fontId="18" fillId="0" borderId="12" xfId="0" applyFont="1" applyBorder="1" applyAlignment="1">
      <alignment horizontal="justify" vertical="center" wrapText="1"/>
    </xf>
    <xf numFmtId="0" fontId="8" fillId="4" borderId="7" xfId="0" applyFont="1" applyFill="1" applyBorder="1" applyAlignment="1">
      <alignment horizontal="center" vertical="top" wrapText="1"/>
    </xf>
    <xf numFmtId="0" fontId="8" fillId="4" borderId="8" xfId="0" applyFont="1" applyFill="1" applyBorder="1" applyAlignment="1">
      <alignment horizontal="center" vertical="top" wrapText="1"/>
    </xf>
    <xf numFmtId="0" fontId="11" fillId="0" borderId="5" xfId="0" applyFont="1" applyBorder="1" applyAlignment="1">
      <alignment horizontal="center" vertical="top" wrapText="1"/>
    </xf>
    <xf numFmtId="0" fontId="2" fillId="0" borderId="3" xfId="0" applyFont="1" applyBorder="1" applyAlignment="1">
      <alignment horizontal="left" vertical="top" wrapText="1"/>
    </xf>
    <xf numFmtId="0" fontId="11" fillId="0" borderId="3" xfId="0" applyFont="1" applyBorder="1" applyAlignment="1">
      <alignment horizontal="left" vertical="top"/>
    </xf>
    <xf numFmtId="0" fontId="16" fillId="3" borderId="0" xfId="0" applyFont="1" applyFill="1" applyAlignment="1">
      <alignment horizontal="left"/>
    </xf>
    <xf numFmtId="0" fontId="2" fillId="0" borderId="0" xfId="0" applyFont="1" applyAlignment="1">
      <alignment horizontal="left" vertical="top" wrapText="1"/>
    </xf>
    <xf numFmtId="0" fontId="2" fillId="0" borderId="1" xfId="0" applyFont="1" applyBorder="1" applyAlignment="1">
      <alignment horizontal="right"/>
    </xf>
  </cellXfs>
  <cellStyles count="3">
    <cellStyle name="Comma" xfId="1" builtinId="3"/>
    <cellStyle name="Normal" xfId="0" builtinId="0"/>
    <cellStyle name="Normal 2" xfId="2" xr:uid="{393EB8B8-CD02-494F-A613-BE0238823F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586F0-2BE3-46AB-8EC8-0F53F5CD6688}">
  <dimension ref="A2:U32"/>
  <sheetViews>
    <sheetView showGridLines="0" topLeftCell="A13" zoomScale="49" zoomScaleNormal="80" workbookViewId="0">
      <selection activeCell="A32" sqref="A32"/>
    </sheetView>
  </sheetViews>
  <sheetFormatPr defaultRowHeight="14.5" x14ac:dyDescent="0.35"/>
  <cols>
    <col min="1" max="1" width="28.453125" customWidth="1"/>
    <col min="2" max="2" width="40" bestFit="1" customWidth="1"/>
    <col min="3" max="3" width="9.08984375" customWidth="1"/>
    <col min="4" max="4" width="13.36328125" bestFit="1" customWidth="1"/>
    <col min="5" max="5" width="5" style="6" customWidth="1"/>
    <col min="6" max="6" width="8.6328125" customWidth="1"/>
    <col min="7" max="7" width="12" customWidth="1"/>
    <col min="8" max="8" width="10.453125" customWidth="1"/>
    <col min="9" max="9" width="8.7265625" customWidth="1"/>
    <col min="10" max="10" width="16.453125" style="12" customWidth="1"/>
    <col min="11" max="11" width="32.54296875" style="12" customWidth="1"/>
    <col min="12" max="12" width="14.54296875" style="12" customWidth="1"/>
    <col min="13" max="13" width="15.453125" style="12" customWidth="1"/>
    <col min="14" max="14" width="12.54296875" style="12" customWidth="1"/>
    <col min="15" max="15" width="6.453125" style="12" customWidth="1"/>
    <col min="16" max="16" width="4.453125" style="12" customWidth="1"/>
    <col min="17" max="17" width="9.54296875" style="12" customWidth="1"/>
    <col min="18" max="20" width="13.453125" style="12" customWidth="1"/>
    <col min="21" max="21" width="15.1796875" style="12" customWidth="1"/>
  </cols>
  <sheetData>
    <row r="2" spans="1:21" ht="21" x14ac:dyDescent="0.5">
      <c r="A2" s="74" t="s">
        <v>80</v>
      </c>
      <c r="B2" s="74"/>
      <c r="C2" s="74"/>
      <c r="D2" s="74"/>
      <c r="E2" s="74"/>
      <c r="F2" s="74"/>
      <c r="G2" s="74"/>
      <c r="H2" s="74"/>
      <c r="I2" s="74"/>
      <c r="J2" s="74"/>
      <c r="K2" s="74"/>
      <c r="L2" s="74"/>
      <c r="M2" s="74"/>
      <c r="N2" s="74"/>
      <c r="O2" s="74"/>
      <c r="P2" s="74"/>
      <c r="Q2" s="74"/>
      <c r="R2" s="74"/>
      <c r="S2" s="74"/>
      <c r="T2" s="74"/>
      <c r="U2" s="74"/>
    </row>
    <row r="3" spans="1:21" x14ac:dyDescent="0.35">
      <c r="A3" s="50"/>
      <c r="B3" s="50"/>
      <c r="C3" s="50"/>
      <c r="D3" s="50"/>
      <c r="E3" s="50"/>
      <c r="F3" s="50"/>
      <c r="G3" s="50"/>
      <c r="H3" s="50"/>
      <c r="I3" s="50"/>
      <c r="J3" s="50"/>
      <c r="K3" s="50"/>
      <c r="L3" s="50"/>
      <c r="M3" s="50"/>
      <c r="N3" s="50"/>
      <c r="O3" s="50"/>
      <c r="P3" s="50"/>
      <c r="Q3" s="50"/>
      <c r="R3" s="50"/>
      <c r="S3" s="50"/>
      <c r="T3" s="50"/>
      <c r="U3" s="50"/>
    </row>
    <row r="5" spans="1:21" s="12" customFormat="1" x14ac:dyDescent="0.35">
      <c r="A5" s="19" t="s">
        <v>57</v>
      </c>
      <c r="B5" s="13"/>
    </row>
    <row r="6" spans="1:21" s="12" customFormat="1" x14ac:dyDescent="0.35">
      <c r="A6" s="14" t="s">
        <v>38</v>
      </c>
      <c r="B6" s="15"/>
      <c r="C6" s="13"/>
      <c r="D6" s="13"/>
      <c r="E6" s="13"/>
      <c r="F6" s="13"/>
      <c r="G6" s="13"/>
      <c r="H6" s="13"/>
      <c r="I6" s="13"/>
      <c r="J6" s="13"/>
      <c r="K6" s="13"/>
      <c r="L6" s="13"/>
      <c r="M6" s="13"/>
      <c r="N6" s="13"/>
      <c r="O6" s="13"/>
      <c r="P6" s="13"/>
      <c r="Q6" s="13"/>
      <c r="R6" s="13"/>
      <c r="S6" s="13"/>
      <c r="T6" s="13"/>
      <c r="U6" s="13"/>
    </row>
    <row r="7" spans="1:21" s="16" customFormat="1" ht="15" thickBot="1" x14ac:dyDescent="0.4">
      <c r="A7" s="72" t="s">
        <v>46</v>
      </c>
      <c r="B7" s="72"/>
      <c r="C7" s="72"/>
      <c r="D7" s="72"/>
      <c r="E7" s="15"/>
      <c r="F7" s="15"/>
      <c r="G7" s="15"/>
      <c r="H7" s="15"/>
      <c r="I7" s="14"/>
      <c r="J7" s="73" t="s">
        <v>79</v>
      </c>
      <c r="K7" s="73"/>
      <c r="L7" s="73"/>
      <c r="M7" s="73"/>
      <c r="N7" s="73"/>
      <c r="O7" s="73"/>
      <c r="P7" s="73"/>
      <c r="Q7" s="73"/>
      <c r="R7" s="73"/>
      <c r="S7" s="73"/>
      <c r="T7" s="73"/>
      <c r="U7" s="73"/>
    </row>
    <row r="8" spans="1:21" ht="154" customHeight="1" x14ac:dyDescent="0.35">
      <c r="A8" s="20" t="s">
        <v>0</v>
      </c>
      <c r="B8" s="20" t="s">
        <v>1</v>
      </c>
      <c r="C8" s="20" t="s">
        <v>2</v>
      </c>
      <c r="D8" s="20" t="s">
        <v>71</v>
      </c>
      <c r="E8" s="21" t="s">
        <v>3</v>
      </c>
      <c r="F8" s="22" t="s">
        <v>4</v>
      </c>
      <c r="G8" s="22" t="s">
        <v>5</v>
      </c>
      <c r="H8" s="22" t="s">
        <v>45</v>
      </c>
      <c r="I8" s="23" t="s">
        <v>72</v>
      </c>
      <c r="J8" s="48" t="s">
        <v>0</v>
      </c>
      <c r="K8" s="49" t="s">
        <v>82</v>
      </c>
      <c r="L8" s="49" t="s">
        <v>33</v>
      </c>
      <c r="M8" s="49" t="s">
        <v>40</v>
      </c>
      <c r="N8" s="49" t="s">
        <v>41</v>
      </c>
      <c r="O8" s="71" t="s">
        <v>42</v>
      </c>
      <c r="P8" s="71"/>
      <c r="Q8" s="49" t="s">
        <v>43</v>
      </c>
      <c r="R8" s="49" t="s">
        <v>44</v>
      </c>
      <c r="S8" s="49" t="s">
        <v>5</v>
      </c>
      <c r="T8" s="49" t="s">
        <v>45</v>
      </c>
      <c r="U8" s="49" t="s">
        <v>20</v>
      </c>
    </row>
    <row r="9" spans="1:21" s="4" customFormat="1" ht="109.5" customHeight="1" x14ac:dyDescent="0.35">
      <c r="A9" s="33" t="s">
        <v>6</v>
      </c>
      <c r="B9" s="3" t="s">
        <v>28</v>
      </c>
      <c r="C9" s="1">
        <v>9</v>
      </c>
      <c r="D9" s="1">
        <v>350</v>
      </c>
      <c r="E9" s="7" t="s">
        <v>7</v>
      </c>
      <c r="F9" s="1">
        <f>C9*D9</f>
        <v>3150</v>
      </c>
      <c r="G9" s="1">
        <v>400</v>
      </c>
      <c r="H9" s="1">
        <f>G9*C9</f>
        <v>3600</v>
      </c>
      <c r="I9" s="9">
        <f>H9/3/3</f>
        <v>400</v>
      </c>
      <c r="J9" s="62"/>
      <c r="K9" s="63" t="s">
        <v>81</v>
      </c>
      <c r="L9" s="63"/>
      <c r="M9" s="63"/>
      <c r="N9" s="63"/>
      <c r="O9" s="69"/>
      <c r="P9" s="70"/>
      <c r="Q9" s="63"/>
      <c r="R9" s="63"/>
      <c r="S9" s="63"/>
      <c r="T9" s="63"/>
      <c r="U9" s="63"/>
    </row>
    <row r="10" spans="1:21" ht="39" x14ac:dyDescent="0.35">
      <c r="A10" s="1" t="s">
        <v>23</v>
      </c>
      <c r="B10" s="2" t="s">
        <v>29</v>
      </c>
      <c r="C10" s="1">
        <v>3</v>
      </c>
      <c r="D10" s="1">
        <v>270</v>
      </c>
      <c r="E10" s="7" t="s">
        <v>7</v>
      </c>
      <c r="F10" s="1">
        <f>C10*D10</f>
        <v>810</v>
      </c>
      <c r="G10" s="1">
        <v>1320</v>
      </c>
      <c r="H10" s="1">
        <f t="shared" ref="H10:H19" si="0">G10*C10</f>
        <v>3960</v>
      </c>
      <c r="I10" s="9">
        <f>H10/3/3</f>
        <v>440</v>
      </c>
      <c r="J10" s="62"/>
      <c r="K10" s="63" t="s">
        <v>81</v>
      </c>
      <c r="L10" s="63"/>
      <c r="M10" s="63"/>
      <c r="N10" s="63"/>
      <c r="O10" s="69"/>
      <c r="P10" s="70"/>
      <c r="Q10" s="63"/>
      <c r="R10" s="63"/>
      <c r="S10" s="63"/>
      <c r="T10" s="63"/>
      <c r="U10" s="63"/>
    </row>
    <row r="11" spans="1:21" ht="39" x14ac:dyDescent="0.35">
      <c r="A11" s="1" t="s">
        <v>21</v>
      </c>
      <c r="B11" s="3" t="s">
        <v>22</v>
      </c>
      <c r="C11" s="1">
        <v>3</v>
      </c>
      <c r="D11" s="1">
        <v>100</v>
      </c>
      <c r="E11" s="7" t="s">
        <v>7</v>
      </c>
      <c r="F11" s="1">
        <f>C11*D11</f>
        <v>300</v>
      </c>
      <c r="G11" s="1">
        <v>549</v>
      </c>
      <c r="H11" s="1">
        <f t="shared" si="0"/>
        <v>1647</v>
      </c>
      <c r="I11" s="9">
        <f>H11/3/3</f>
        <v>183</v>
      </c>
      <c r="J11" s="62"/>
      <c r="K11" s="63" t="s">
        <v>81</v>
      </c>
      <c r="L11" s="63"/>
      <c r="M11" s="63"/>
      <c r="N11" s="63"/>
      <c r="O11" s="69"/>
      <c r="P11" s="70"/>
      <c r="Q11" s="63"/>
      <c r="R11" s="63"/>
      <c r="S11" s="63"/>
      <c r="T11" s="63"/>
      <c r="U11" s="63"/>
    </row>
    <row r="12" spans="1:21" ht="39" x14ac:dyDescent="0.35">
      <c r="A12" s="1" t="s">
        <v>8</v>
      </c>
      <c r="B12" s="10" t="s">
        <v>9</v>
      </c>
      <c r="C12" s="1">
        <v>1</v>
      </c>
      <c r="D12" s="1">
        <v>100</v>
      </c>
      <c r="E12" s="7" t="s">
        <v>7</v>
      </c>
      <c r="F12" s="1">
        <f t="shared" ref="F12:F19" si="1">C12*D12</f>
        <v>100</v>
      </c>
      <c r="G12" s="1">
        <v>0</v>
      </c>
      <c r="H12" s="1">
        <f t="shared" si="0"/>
        <v>0</v>
      </c>
      <c r="I12" s="9">
        <f t="shared" ref="I12:I19" si="2">H12/3/3</f>
        <v>0</v>
      </c>
      <c r="J12" s="62"/>
      <c r="K12" s="63" t="s">
        <v>81</v>
      </c>
      <c r="L12" s="63"/>
      <c r="M12" s="63"/>
      <c r="N12" s="63"/>
      <c r="O12" s="69"/>
      <c r="P12" s="70"/>
      <c r="Q12" s="63"/>
      <c r="R12" s="63"/>
      <c r="S12" s="63"/>
      <c r="T12" s="63"/>
      <c r="U12" s="63"/>
    </row>
    <row r="13" spans="1:21" ht="39" x14ac:dyDescent="0.35">
      <c r="A13" s="1" t="s">
        <v>18</v>
      </c>
      <c r="B13" s="2" t="s">
        <v>18</v>
      </c>
      <c r="C13" s="1">
        <v>3</v>
      </c>
      <c r="D13" s="1">
        <v>100</v>
      </c>
      <c r="E13" s="7" t="s">
        <v>7</v>
      </c>
      <c r="F13" s="1">
        <f t="shared" si="1"/>
        <v>300</v>
      </c>
      <c r="G13" s="1">
        <v>303</v>
      </c>
      <c r="H13" s="1">
        <f t="shared" si="0"/>
        <v>909</v>
      </c>
      <c r="I13" s="9">
        <f t="shared" si="2"/>
        <v>101</v>
      </c>
      <c r="J13" s="62"/>
      <c r="K13" s="63" t="s">
        <v>81</v>
      </c>
      <c r="L13" s="63"/>
      <c r="M13" s="63"/>
      <c r="N13" s="63"/>
      <c r="O13" s="69"/>
      <c r="P13" s="70"/>
      <c r="Q13" s="63"/>
      <c r="R13" s="63"/>
      <c r="S13" s="63"/>
      <c r="T13" s="63"/>
      <c r="U13" s="63"/>
    </row>
    <row r="14" spans="1:21" ht="39" x14ac:dyDescent="0.35">
      <c r="A14" s="1" t="s">
        <v>10</v>
      </c>
      <c r="B14" s="5" t="s">
        <v>24</v>
      </c>
      <c r="C14" s="1">
        <v>3</v>
      </c>
      <c r="D14" s="1">
        <v>230</v>
      </c>
      <c r="E14" s="7" t="s">
        <v>7</v>
      </c>
      <c r="F14" s="1">
        <f t="shared" si="1"/>
        <v>690</v>
      </c>
      <c r="G14" s="1">
        <v>490</v>
      </c>
      <c r="H14" s="1">
        <f t="shared" si="0"/>
        <v>1470</v>
      </c>
      <c r="I14" s="9">
        <f t="shared" si="2"/>
        <v>163.33333333333334</v>
      </c>
      <c r="J14" s="62"/>
      <c r="K14" s="63" t="s">
        <v>81</v>
      </c>
      <c r="L14" s="63"/>
      <c r="M14" s="63"/>
      <c r="N14" s="63"/>
      <c r="O14" s="69"/>
      <c r="P14" s="70"/>
      <c r="Q14" s="63"/>
      <c r="R14" s="63"/>
      <c r="S14" s="63"/>
      <c r="T14" s="63"/>
      <c r="U14" s="63"/>
    </row>
    <row r="15" spans="1:21" ht="30.65" customHeight="1" x14ac:dyDescent="0.35">
      <c r="A15" s="33" t="s">
        <v>11</v>
      </c>
      <c r="B15" s="5" t="s">
        <v>25</v>
      </c>
      <c r="C15" s="1">
        <v>1</v>
      </c>
      <c r="D15" s="1">
        <v>420</v>
      </c>
      <c r="E15" s="7" t="s">
        <v>7</v>
      </c>
      <c r="F15" s="1">
        <f t="shared" si="1"/>
        <v>420</v>
      </c>
      <c r="G15" s="1">
        <v>137</v>
      </c>
      <c r="H15" s="1">
        <f t="shared" si="0"/>
        <v>137</v>
      </c>
      <c r="I15" s="9">
        <f>H15/3/3</f>
        <v>15.222222222222221</v>
      </c>
      <c r="J15" s="62"/>
      <c r="K15" s="63" t="s">
        <v>81</v>
      </c>
      <c r="L15" s="63"/>
      <c r="M15" s="63"/>
      <c r="N15" s="63"/>
      <c r="O15" s="69"/>
      <c r="P15" s="70"/>
      <c r="Q15" s="63"/>
      <c r="R15" s="63"/>
      <c r="S15" s="63"/>
      <c r="T15" s="63"/>
      <c r="U15" s="63"/>
    </row>
    <row r="16" spans="1:21" ht="39" x14ac:dyDescent="0.35">
      <c r="A16" s="1" t="s">
        <v>19</v>
      </c>
      <c r="B16" s="5" t="s">
        <v>26</v>
      </c>
      <c r="C16" s="1">
        <v>1</v>
      </c>
      <c r="D16" s="1">
        <v>420</v>
      </c>
      <c r="E16" s="7" t="s">
        <v>7</v>
      </c>
      <c r="F16" s="1">
        <f t="shared" si="1"/>
        <v>420</v>
      </c>
      <c r="G16" s="1">
        <f>115.4*4.2</f>
        <v>484.68000000000006</v>
      </c>
      <c r="H16" s="1">
        <f t="shared" si="0"/>
        <v>484.68000000000006</v>
      </c>
      <c r="I16" s="9">
        <f t="shared" si="2"/>
        <v>53.853333333333346</v>
      </c>
      <c r="J16" s="62"/>
      <c r="K16" s="63" t="s">
        <v>81</v>
      </c>
      <c r="L16" s="63"/>
      <c r="M16" s="63"/>
      <c r="N16" s="63"/>
      <c r="O16" s="69"/>
      <c r="P16" s="70"/>
      <c r="Q16" s="63"/>
      <c r="R16" s="63"/>
      <c r="S16" s="63"/>
      <c r="T16" s="63"/>
      <c r="U16" s="63"/>
    </row>
    <row r="17" spans="1:21" ht="39" x14ac:dyDescent="0.35">
      <c r="A17" s="1" t="s">
        <v>12</v>
      </c>
      <c r="B17" s="5" t="s">
        <v>27</v>
      </c>
      <c r="C17" s="1">
        <v>3</v>
      </c>
      <c r="D17" s="1">
        <v>340</v>
      </c>
      <c r="E17" s="7" t="s">
        <v>7</v>
      </c>
      <c r="F17" s="1">
        <f t="shared" si="1"/>
        <v>1020</v>
      </c>
      <c r="G17" s="1">
        <f>60.8*3.4</f>
        <v>206.72</v>
      </c>
      <c r="H17" s="1">
        <f t="shared" si="0"/>
        <v>620.16</v>
      </c>
      <c r="I17" s="9">
        <f t="shared" si="2"/>
        <v>68.906666666666666</v>
      </c>
      <c r="J17" s="62"/>
      <c r="K17" s="63" t="s">
        <v>81</v>
      </c>
      <c r="L17" s="63"/>
      <c r="M17" s="63"/>
      <c r="N17" s="63"/>
      <c r="O17" s="69"/>
      <c r="P17" s="70"/>
      <c r="Q17" s="63"/>
      <c r="R17" s="63"/>
      <c r="S17" s="63"/>
      <c r="T17" s="63"/>
      <c r="U17" s="63"/>
    </row>
    <row r="18" spans="1:21" ht="39" x14ac:dyDescent="0.35">
      <c r="A18" s="1" t="s">
        <v>13</v>
      </c>
      <c r="B18" s="5" t="s">
        <v>14</v>
      </c>
      <c r="C18" s="1">
        <v>3</v>
      </c>
      <c r="D18" s="1">
        <v>100</v>
      </c>
      <c r="E18" s="7" t="s">
        <v>7</v>
      </c>
      <c r="F18" s="1">
        <f t="shared" si="1"/>
        <v>300</v>
      </c>
      <c r="G18" s="1">
        <v>612</v>
      </c>
      <c r="H18" s="1">
        <f t="shared" si="0"/>
        <v>1836</v>
      </c>
      <c r="I18" s="9">
        <f t="shared" si="2"/>
        <v>204</v>
      </c>
      <c r="J18" s="62"/>
      <c r="K18" s="63" t="s">
        <v>81</v>
      </c>
      <c r="L18" s="63"/>
      <c r="M18" s="63"/>
      <c r="N18" s="63"/>
      <c r="O18" s="69"/>
      <c r="P18" s="70"/>
      <c r="Q18" s="63"/>
      <c r="R18" s="63"/>
      <c r="S18" s="63"/>
      <c r="T18" s="63"/>
      <c r="U18" s="63"/>
    </row>
    <row r="19" spans="1:21" ht="39" x14ac:dyDescent="0.35">
      <c r="A19" s="1" t="s">
        <v>15</v>
      </c>
      <c r="B19" s="5" t="s">
        <v>16</v>
      </c>
      <c r="C19" s="1">
        <v>4</v>
      </c>
      <c r="D19" s="1">
        <v>400</v>
      </c>
      <c r="E19" s="7" t="s">
        <v>7</v>
      </c>
      <c r="F19" s="1">
        <f t="shared" si="1"/>
        <v>1600</v>
      </c>
      <c r="G19" s="1">
        <v>1050</v>
      </c>
      <c r="H19" s="1">
        <f t="shared" si="0"/>
        <v>4200</v>
      </c>
      <c r="I19" s="9">
        <f t="shared" si="2"/>
        <v>466.66666666666669</v>
      </c>
      <c r="J19" s="62"/>
      <c r="K19" s="63" t="s">
        <v>81</v>
      </c>
      <c r="L19" s="63"/>
      <c r="M19" s="63"/>
      <c r="N19" s="63"/>
      <c r="O19" s="69"/>
      <c r="P19" s="70"/>
      <c r="Q19" s="63"/>
      <c r="R19" s="63"/>
      <c r="S19" s="63"/>
      <c r="T19" s="63"/>
      <c r="U19" s="63"/>
    </row>
    <row r="20" spans="1:21" x14ac:dyDescent="0.35">
      <c r="A20" s="18" t="s">
        <v>17</v>
      </c>
      <c r="B20" s="18"/>
      <c r="C20" s="11">
        <f>SUM(C9:C19)</f>
        <v>34</v>
      </c>
      <c r="D20" s="11">
        <f>SUM(D9:D19)</f>
        <v>2830</v>
      </c>
      <c r="E20" s="11"/>
      <c r="F20" s="11">
        <f>SUM(F9:F19)</f>
        <v>9110</v>
      </c>
      <c r="G20" s="11">
        <f>SUM(G11:G19)</f>
        <v>3832.4</v>
      </c>
      <c r="H20" s="11">
        <f>SUM(H9:H19)</f>
        <v>18863.84</v>
      </c>
      <c r="I20" s="24">
        <f>SUM(I9:I19)</f>
        <v>2095.9822222222219</v>
      </c>
      <c r="J20" s="62"/>
      <c r="K20" s="63"/>
      <c r="L20" s="63"/>
      <c r="M20" s="63"/>
      <c r="N20" s="63"/>
      <c r="O20" s="69"/>
      <c r="P20" s="70"/>
      <c r="Q20" s="63"/>
      <c r="R20" s="63"/>
      <c r="S20" s="63"/>
      <c r="T20" s="64"/>
      <c r="U20" s="63"/>
    </row>
    <row r="21" spans="1:21" s="8" customFormat="1" ht="39" x14ac:dyDescent="0.35">
      <c r="A21" s="17" t="s">
        <v>31</v>
      </c>
      <c r="B21" s="17" t="s">
        <v>30</v>
      </c>
      <c r="C21" s="11" t="s">
        <v>36</v>
      </c>
      <c r="D21" s="11"/>
      <c r="E21" s="11"/>
      <c r="F21" s="11"/>
      <c r="G21" s="11"/>
      <c r="H21" s="11"/>
      <c r="I21" s="24"/>
      <c r="J21" s="62"/>
      <c r="K21" s="63" t="s">
        <v>81</v>
      </c>
      <c r="L21" s="63"/>
      <c r="M21" s="63"/>
      <c r="N21" s="63"/>
      <c r="O21" s="69"/>
      <c r="P21" s="70"/>
      <c r="Q21" s="63"/>
      <c r="R21" s="63"/>
      <c r="S21" s="63"/>
      <c r="T21" s="63"/>
      <c r="U21" s="63"/>
    </row>
    <row r="22" spans="1:21" s="8" customFormat="1" ht="39" x14ac:dyDescent="0.35">
      <c r="A22" s="17" t="s">
        <v>32</v>
      </c>
      <c r="B22" s="17" t="s">
        <v>35</v>
      </c>
      <c r="C22" s="11" t="s">
        <v>37</v>
      </c>
      <c r="D22" s="11"/>
      <c r="E22" s="11"/>
      <c r="F22" s="11"/>
      <c r="G22" s="11"/>
      <c r="H22" s="11"/>
      <c r="I22" s="24"/>
      <c r="J22" s="62"/>
      <c r="K22" s="63" t="s">
        <v>81</v>
      </c>
      <c r="L22" s="63"/>
      <c r="M22" s="63"/>
      <c r="N22" s="63"/>
      <c r="O22" s="69"/>
      <c r="P22" s="70"/>
      <c r="Q22" s="63"/>
      <c r="R22" s="63"/>
      <c r="S22" s="63"/>
      <c r="T22" s="63"/>
      <c r="U22" s="63"/>
    </row>
    <row r="23" spans="1:21" s="8" customFormat="1" ht="72.5" x14ac:dyDescent="0.35">
      <c r="A23" s="29" t="s">
        <v>33</v>
      </c>
      <c r="B23" s="30" t="s">
        <v>66</v>
      </c>
      <c r="C23" s="11"/>
      <c r="D23" s="11"/>
      <c r="E23" s="25"/>
      <c r="F23" s="11"/>
      <c r="G23" s="11"/>
      <c r="H23" s="11"/>
      <c r="I23" s="26"/>
      <c r="J23" s="62"/>
      <c r="K23" s="63"/>
      <c r="L23" s="63"/>
      <c r="M23" s="63"/>
      <c r="N23" s="63"/>
      <c r="O23" s="69"/>
      <c r="P23" s="70"/>
      <c r="Q23" s="63"/>
      <c r="R23" s="63"/>
      <c r="S23" s="63"/>
      <c r="T23" s="63"/>
      <c r="U23" s="63"/>
    </row>
    <row r="26" spans="1:21" ht="15" thickBot="1" x14ac:dyDescent="0.4"/>
    <row r="27" spans="1:21" ht="15.5" thickBot="1" x14ac:dyDescent="0.4">
      <c r="A27" s="65" t="s">
        <v>83</v>
      </c>
      <c r="B27" s="66"/>
    </row>
    <row r="28" spans="1:21" ht="15.5" thickBot="1" x14ac:dyDescent="0.4">
      <c r="A28" s="67" t="s">
        <v>84</v>
      </c>
      <c r="B28" s="68"/>
    </row>
    <row r="29" spans="1:21" ht="15.5" thickBot="1" x14ac:dyDescent="0.4">
      <c r="A29" s="67" t="s">
        <v>85</v>
      </c>
      <c r="B29" s="68"/>
    </row>
    <row r="30" spans="1:21" ht="15.5" thickBot="1" x14ac:dyDescent="0.4">
      <c r="A30" s="67" t="s">
        <v>86</v>
      </c>
      <c r="B30" s="68"/>
    </row>
    <row r="31" spans="1:21" ht="15.5" thickBot="1" x14ac:dyDescent="0.4">
      <c r="A31" s="67" t="s">
        <v>87</v>
      </c>
      <c r="B31" s="68"/>
    </row>
    <row r="32" spans="1:21" ht="15.5" thickBot="1" x14ac:dyDescent="0.4">
      <c r="A32" s="67" t="s">
        <v>88</v>
      </c>
      <c r="B32" s="68"/>
    </row>
  </sheetData>
  <mergeCells count="19">
    <mergeCell ref="O8:P8"/>
    <mergeCell ref="A7:D7"/>
    <mergeCell ref="J7:U7"/>
    <mergeCell ref="A2:U2"/>
    <mergeCell ref="O9:P9"/>
    <mergeCell ref="O10:P10"/>
    <mergeCell ref="O11:P11"/>
    <mergeCell ref="O12:P12"/>
    <mergeCell ref="O13:P13"/>
    <mergeCell ref="O14:P14"/>
    <mergeCell ref="O21:P21"/>
    <mergeCell ref="O22:P22"/>
    <mergeCell ref="O23:P23"/>
    <mergeCell ref="O20:P20"/>
    <mergeCell ref="O15:P15"/>
    <mergeCell ref="O16:P16"/>
    <mergeCell ref="O17:P17"/>
    <mergeCell ref="O19:P19"/>
    <mergeCell ref="O18:P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87AD4-D6C7-4AFF-95B3-045AE008F797}">
  <dimension ref="A2:U30"/>
  <sheetViews>
    <sheetView showGridLines="0" tabSelected="1" zoomScale="74" zoomScaleNormal="74" workbookViewId="0">
      <selection activeCell="F11" sqref="F11"/>
    </sheetView>
  </sheetViews>
  <sheetFormatPr defaultRowHeight="14.5" x14ac:dyDescent="0.35"/>
  <cols>
    <col min="1" max="1" width="15.7265625" customWidth="1"/>
    <col min="2" max="2" width="40" bestFit="1" customWidth="1"/>
    <col min="3" max="5" width="8.6328125" customWidth="1"/>
    <col min="6" max="6" width="14.6328125" customWidth="1"/>
    <col min="7" max="7" width="15.36328125" customWidth="1"/>
    <col min="8" max="8" width="15.6328125" customWidth="1"/>
    <col min="9" max="9" width="16.453125" style="12" customWidth="1"/>
    <col min="10" max="10" width="32.54296875" style="12" customWidth="1"/>
    <col min="11" max="11" width="14.54296875" style="12" customWidth="1"/>
    <col min="12" max="12" width="15.453125" style="12" customWidth="1"/>
    <col min="13" max="13" width="12.54296875" style="12" customWidth="1"/>
    <col min="14" max="14" width="6.453125" style="12" customWidth="1"/>
    <col min="15" max="15" width="4.453125" style="12" customWidth="1"/>
    <col min="16" max="16" width="9.54296875" style="12" customWidth="1"/>
    <col min="17" max="19" width="13.453125" style="12" customWidth="1"/>
    <col min="20" max="20" width="15.1796875" style="12" customWidth="1"/>
  </cols>
  <sheetData>
    <row r="2" spans="1:21" ht="21" x14ac:dyDescent="0.5">
      <c r="A2" s="74" t="s">
        <v>80</v>
      </c>
      <c r="B2" s="74"/>
      <c r="C2" s="74"/>
      <c r="D2" s="74"/>
      <c r="E2" s="74"/>
      <c r="F2" s="74"/>
      <c r="G2" s="74"/>
      <c r="H2" s="74"/>
      <c r="I2" s="74"/>
      <c r="J2" s="74"/>
      <c r="K2" s="74"/>
      <c r="L2" s="74"/>
      <c r="M2" s="74"/>
      <c r="N2" s="74"/>
      <c r="O2" s="74"/>
      <c r="P2" s="74"/>
      <c r="Q2" s="74"/>
      <c r="R2" s="74"/>
      <c r="S2" s="74"/>
      <c r="T2" s="74"/>
      <c r="U2" s="74"/>
    </row>
    <row r="3" spans="1:21" x14ac:dyDescent="0.35">
      <c r="A3" s="50"/>
      <c r="B3" s="50"/>
      <c r="C3" s="50"/>
      <c r="D3" s="50"/>
      <c r="E3" s="50"/>
      <c r="F3" s="50"/>
      <c r="G3" s="50"/>
      <c r="H3" s="50"/>
      <c r="I3" s="50"/>
      <c r="J3" s="50"/>
      <c r="K3" s="50"/>
      <c r="L3" s="50"/>
      <c r="M3" s="50"/>
      <c r="N3" s="50"/>
      <c r="O3" s="50"/>
      <c r="P3" s="50"/>
      <c r="Q3" s="50"/>
      <c r="R3" s="50"/>
      <c r="S3" s="50"/>
      <c r="T3" s="50"/>
      <c r="U3" s="50"/>
    </row>
    <row r="5" spans="1:21" s="12" customFormat="1" x14ac:dyDescent="0.35">
      <c r="A5" s="19" t="s">
        <v>56</v>
      </c>
      <c r="B5" s="13"/>
    </row>
    <row r="6" spans="1:21" s="12" customFormat="1" x14ac:dyDescent="0.35">
      <c r="A6" s="14" t="s">
        <v>38</v>
      </c>
      <c r="B6" s="15"/>
      <c r="C6" s="13"/>
      <c r="D6" s="13"/>
      <c r="E6" s="13"/>
      <c r="F6" s="13"/>
      <c r="G6" s="13"/>
      <c r="H6" s="13"/>
      <c r="I6" s="13"/>
      <c r="J6" s="13"/>
      <c r="K6" s="13"/>
      <c r="L6" s="13"/>
      <c r="M6" s="13"/>
      <c r="N6" s="13"/>
      <c r="O6" s="13"/>
      <c r="P6" s="13"/>
      <c r="Q6" s="13"/>
      <c r="R6" s="13"/>
      <c r="S6" s="13"/>
      <c r="T6" s="13"/>
    </row>
    <row r="7" spans="1:21" s="16" customFormat="1" ht="15" customHeight="1" thickBot="1" x14ac:dyDescent="0.4">
      <c r="A7" s="75" t="s">
        <v>39</v>
      </c>
      <c r="B7" s="75"/>
      <c r="C7" s="75"/>
      <c r="D7" s="75"/>
      <c r="E7" s="75"/>
      <c r="F7" s="75"/>
      <c r="G7" s="75"/>
      <c r="H7" s="75"/>
      <c r="I7" s="73" t="s">
        <v>79</v>
      </c>
      <c r="J7" s="73"/>
      <c r="K7" s="73"/>
      <c r="L7" s="73"/>
      <c r="M7" s="73"/>
      <c r="N7" s="73"/>
      <c r="O7" s="73"/>
      <c r="P7" s="73"/>
      <c r="Q7" s="73"/>
      <c r="R7" s="73"/>
      <c r="S7" s="73"/>
      <c r="T7" s="73"/>
    </row>
    <row r="8" spans="1:21" ht="94.5" customHeight="1" x14ac:dyDescent="0.35">
      <c r="A8" s="20" t="s">
        <v>0</v>
      </c>
      <c r="B8" s="20" t="s">
        <v>1</v>
      </c>
      <c r="C8" s="20" t="s">
        <v>2</v>
      </c>
      <c r="D8" s="40" t="s">
        <v>74</v>
      </c>
      <c r="E8" s="41" t="s">
        <v>3</v>
      </c>
      <c r="F8" s="42" t="s">
        <v>75</v>
      </c>
      <c r="G8" s="42" t="s">
        <v>45</v>
      </c>
      <c r="H8" s="40" t="s">
        <v>78</v>
      </c>
      <c r="I8" s="61" t="s">
        <v>0</v>
      </c>
      <c r="J8" s="49" t="s">
        <v>82</v>
      </c>
      <c r="K8" s="49" t="s">
        <v>33</v>
      </c>
      <c r="L8" s="49" t="s">
        <v>40</v>
      </c>
      <c r="M8" s="49" t="s">
        <v>41</v>
      </c>
      <c r="N8" s="71" t="s">
        <v>42</v>
      </c>
      <c r="O8" s="71"/>
      <c r="P8" s="49" t="s">
        <v>43</v>
      </c>
      <c r="Q8" s="49" t="s">
        <v>44</v>
      </c>
      <c r="R8" s="49" t="s">
        <v>5</v>
      </c>
      <c r="S8" s="49" t="s">
        <v>45</v>
      </c>
      <c r="T8" s="49" t="s">
        <v>20</v>
      </c>
    </row>
    <row r="9" spans="1:21" ht="44.5" customHeight="1" x14ac:dyDescent="0.35">
      <c r="A9" s="35" t="s">
        <v>47</v>
      </c>
      <c r="B9" s="36" t="s">
        <v>69</v>
      </c>
      <c r="C9" s="37">
        <v>6</v>
      </c>
      <c r="D9" s="35">
        <v>1</v>
      </c>
      <c r="E9" s="43" t="s">
        <v>73</v>
      </c>
      <c r="F9" s="47">
        <f>C9*D9</f>
        <v>6</v>
      </c>
      <c r="G9" s="44">
        <f t="shared" ref="G9:G19" si="0">H9*30*3</f>
        <v>21150</v>
      </c>
      <c r="H9" s="35">
        <v>235</v>
      </c>
      <c r="I9" s="62"/>
      <c r="J9" s="63" t="s">
        <v>81</v>
      </c>
      <c r="K9" s="63"/>
      <c r="L9" s="63"/>
      <c r="M9" s="63"/>
      <c r="N9" s="69"/>
      <c r="O9" s="70"/>
      <c r="P9" s="63"/>
      <c r="Q9" s="63"/>
      <c r="R9" s="63"/>
      <c r="S9" s="63"/>
      <c r="T9" s="63"/>
    </row>
    <row r="10" spans="1:21" ht="39" x14ac:dyDescent="0.35">
      <c r="A10" s="34" t="s">
        <v>48</v>
      </c>
      <c r="B10" s="2" t="s">
        <v>64</v>
      </c>
      <c r="C10" s="38">
        <v>3</v>
      </c>
      <c r="D10" s="35">
        <v>1</v>
      </c>
      <c r="E10" s="43" t="s">
        <v>73</v>
      </c>
      <c r="F10" s="47">
        <f t="shared" ref="F10:F19" si="1">C10*D10</f>
        <v>3</v>
      </c>
      <c r="G10" s="44">
        <f t="shared" si="0"/>
        <v>24300</v>
      </c>
      <c r="H10" s="34">
        <v>270</v>
      </c>
      <c r="I10" s="62"/>
      <c r="J10" s="63" t="s">
        <v>81</v>
      </c>
      <c r="K10" s="63"/>
      <c r="L10" s="63"/>
      <c r="M10" s="63"/>
      <c r="N10" s="69"/>
      <c r="O10" s="70"/>
      <c r="P10" s="63"/>
      <c r="Q10" s="63"/>
      <c r="R10" s="63"/>
      <c r="S10" s="63"/>
      <c r="T10" s="63"/>
    </row>
    <row r="11" spans="1:21" ht="39" x14ac:dyDescent="0.35">
      <c r="A11" s="34" t="s">
        <v>49</v>
      </c>
      <c r="B11" s="2" t="s">
        <v>50</v>
      </c>
      <c r="C11" s="38">
        <v>4</v>
      </c>
      <c r="D11" s="34">
        <v>0.1</v>
      </c>
      <c r="E11" s="43" t="s">
        <v>73</v>
      </c>
      <c r="F11" s="47">
        <f t="shared" si="1"/>
        <v>0.4</v>
      </c>
      <c r="G11" s="44">
        <f t="shared" si="0"/>
        <v>0</v>
      </c>
      <c r="H11" s="34">
        <v>0</v>
      </c>
      <c r="I11" s="62"/>
      <c r="J11" s="63" t="s">
        <v>81</v>
      </c>
      <c r="K11" s="63"/>
      <c r="L11" s="63"/>
      <c r="M11" s="63"/>
      <c r="N11" s="69"/>
      <c r="O11" s="70"/>
      <c r="P11" s="63"/>
      <c r="Q11" s="63"/>
      <c r="R11" s="63"/>
      <c r="S11" s="63"/>
      <c r="T11" s="63"/>
    </row>
    <row r="12" spans="1:21" ht="39" x14ac:dyDescent="0.35">
      <c r="A12" s="34" t="s">
        <v>51</v>
      </c>
      <c r="B12" s="27" t="s">
        <v>68</v>
      </c>
      <c r="C12" s="39">
        <v>12</v>
      </c>
      <c r="D12" s="28">
        <v>0.4</v>
      </c>
      <c r="E12" s="43" t="s">
        <v>73</v>
      </c>
      <c r="F12" s="47">
        <f t="shared" si="1"/>
        <v>4.8000000000000007</v>
      </c>
      <c r="G12" s="44">
        <f t="shared" si="0"/>
        <v>6300</v>
      </c>
      <c r="H12" s="28">
        <v>70</v>
      </c>
      <c r="I12" s="62"/>
      <c r="J12" s="63" t="s">
        <v>81</v>
      </c>
      <c r="K12" s="63"/>
      <c r="L12" s="63"/>
      <c r="M12" s="63"/>
      <c r="N12" s="69"/>
      <c r="O12" s="70"/>
      <c r="P12" s="63"/>
      <c r="Q12" s="63"/>
      <c r="R12" s="63"/>
      <c r="S12" s="63"/>
      <c r="T12" s="63"/>
    </row>
    <row r="13" spans="1:21" ht="39" x14ac:dyDescent="0.35">
      <c r="A13" s="34" t="s">
        <v>63</v>
      </c>
      <c r="B13" s="2" t="s">
        <v>70</v>
      </c>
      <c r="C13" s="38">
        <v>3</v>
      </c>
      <c r="D13" s="34">
        <v>1</v>
      </c>
      <c r="E13" s="43" t="s">
        <v>73</v>
      </c>
      <c r="F13" s="47">
        <f t="shared" si="1"/>
        <v>3</v>
      </c>
      <c r="G13" s="44">
        <f t="shared" si="0"/>
        <v>10620</v>
      </c>
      <c r="H13" s="34">
        <v>118</v>
      </c>
      <c r="I13" s="62"/>
      <c r="J13" s="63" t="s">
        <v>81</v>
      </c>
      <c r="K13" s="63"/>
      <c r="L13" s="63"/>
      <c r="M13" s="63"/>
      <c r="N13" s="69"/>
      <c r="O13" s="70"/>
      <c r="P13" s="63"/>
      <c r="Q13" s="63"/>
      <c r="R13" s="63"/>
      <c r="S13" s="63"/>
      <c r="T13" s="63"/>
    </row>
    <row r="14" spans="1:21" ht="39" x14ac:dyDescent="0.35">
      <c r="A14" s="34" t="s">
        <v>62</v>
      </c>
      <c r="B14" s="2" t="s">
        <v>67</v>
      </c>
      <c r="C14" s="38">
        <v>6</v>
      </c>
      <c r="D14" s="34">
        <v>1</v>
      </c>
      <c r="E14" s="43" t="s">
        <v>73</v>
      </c>
      <c r="F14" s="47">
        <f t="shared" si="1"/>
        <v>6</v>
      </c>
      <c r="G14" s="44">
        <f t="shared" si="0"/>
        <v>20700</v>
      </c>
      <c r="H14" s="34">
        <v>230</v>
      </c>
      <c r="I14" s="62"/>
      <c r="J14" s="63" t="s">
        <v>81</v>
      </c>
      <c r="K14" s="63"/>
      <c r="L14" s="63"/>
      <c r="M14" s="63"/>
      <c r="N14" s="69"/>
      <c r="O14" s="70"/>
      <c r="P14" s="63"/>
      <c r="Q14" s="63"/>
      <c r="R14" s="63"/>
      <c r="S14" s="63"/>
      <c r="T14" s="63"/>
    </row>
    <row r="15" spans="1:21" ht="39" x14ac:dyDescent="0.35">
      <c r="A15" s="35" t="s">
        <v>52</v>
      </c>
      <c r="B15" s="2" t="s">
        <v>58</v>
      </c>
      <c r="C15" s="38">
        <v>3</v>
      </c>
      <c r="D15" s="34">
        <v>1</v>
      </c>
      <c r="E15" s="43" t="s">
        <v>73</v>
      </c>
      <c r="F15" s="47">
        <f t="shared" si="1"/>
        <v>3</v>
      </c>
      <c r="G15" s="44">
        <f t="shared" si="0"/>
        <v>9990</v>
      </c>
      <c r="H15" s="34">
        <v>111</v>
      </c>
      <c r="I15" s="62"/>
      <c r="J15" s="63" t="s">
        <v>81</v>
      </c>
      <c r="K15" s="63"/>
      <c r="L15" s="63"/>
      <c r="M15" s="63"/>
      <c r="N15" s="69"/>
      <c r="O15" s="70"/>
      <c r="P15" s="63"/>
      <c r="Q15" s="63"/>
      <c r="R15" s="63"/>
      <c r="S15" s="63"/>
      <c r="T15" s="63"/>
    </row>
    <row r="16" spans="1:21" ht="39" x14ac:dyDescent="0.35">
      <c r="A16" s="34" t="s">
        <v>53</v>
      </c>
      <c r="B16" s="5" t="s">
        <v>54</v>
      </c>
      <c r="C16" s="38">
        <v>14</v>
      </c>
      <c r="D16" s="34">
        <v>0.3</v>
      </c>
      <c r="E16" s="43" t="s">
        <v>73</v>
      </c>
      <c r="F16" s="47">
        <f t="shared" si="1"/>
        <v>4.2</v>
      </c>
      <c r="G16" s="44">
        <f t="shared" si="0"/>
        <v>7110</v>
      </c>
      <c r="H16" s="34">
        <v>79</v>
      </c>
      <c r="I16" s="62"/>
      <c r="J16" s="63" t="s">
        <v>81</v>
      </c>
      <c r="K16" s="63"/>
      <c r="L16" s="63"/>
      <c r="M16" s="63"/>
      <c r="N16" s="69"/>
      <c r="O16" s="70"/>
      <c r="P16" s="63"/>
      <c r="Q16" s="63"/>
      <c r="R16" s="63"/>
      <c r="S16" s="63"/>
      <c r="T16" s="63"/>
    </row>
    <row r="17" spans="1:20" ht="39" x14ac:dyDescent="0.35">
      <c r="A17" s="1" t="s">
        <v>10</v>
      </c>
      <c r="B17" s="51" t="s">
        <v>59</v>
      </c>
      <c r="C17" s="38">
        <v>18</v>
      </c>
      <c r="D17" s="1">
        <v>0.23</v>
      </c>
      <c r="E17" s="52" t="s">
        <v>73</v>
      </c>
      <c r="F17" s="53">
        <f t="shared" si="1"/>
        <v>4.1400000000000006</v>
      </c>
      <c r="G17" s="54">
        <f t="shared" si="0"/>
        <v>7110</v>
      </c>
      <c r="H17" s="34">
        <v>79</v>
      </c>
      <c r="I17" s="62"/>
      <c r="J17" s="63" t="s">
        <v>81</v>
      </c>
      <c r="K17" s="63"/>
      <c r="L17" s="63"/>
      <c r="M17" s="63"/>
      <c r="N17" s="69"/>
      <c r="O17" s="70"/>
      <c r="P17" s="63"/>
      <c r="Q17" s="63"/>
      <c r="R17" s="63"/>
      <c r="S17" s="63"/>
      <c r="T17" s="63"/>
    </row>
    <row r="18" spans="1:20" ht="39" x14ac:dyDescent="0.35">
      <c r="A18" s="1" t="s">
        <v>60</v>
      </c>
      <c r="B18" s="51" t="s">
        <v>61</v>
      </c>
      <c r="C18" s="38">
        <v>9</v>
      </c>
      <c r="D18" s="1">
        <v>0.5</v>
      </c>
      <c r="E18" s="52" t="s">
        <v>73</v>
      </c>
      <c r="F18" s="53">
        <f t="shared" si="1"/>
        <v>4.5</v>
      </c>
      <c r="G18" s="54">
        <f t="shared" si="0"/>
        <v>17100</v>
      </c>
      <c r="H18" s="34">
        <v>190</v>
      </c>
      <c r="I18" s="62"/>
      <c r="J18" s="63" t="s">
        <v>81</v>
      </c>
      <c r="K18" s="63"/>
      <c r="L18" s="63"/>
      <c r="M18" s="63"/>
      <c r="N18" s="69"/>
      <c r="O18" s="70"/>
      <c r="P18" s="63"/>
      <c r="Q18" s="63"/>
      <c r="R18" s="63"/>
      <c r="S18" s="63"/>
      <c r="T18" s="63"/>
    </row>
    <row r="19" spans="1:20" ht="39" x14ac:dyDescent="0.35">
      <c r="A19" s="1" t="s">
        <v>55</v>
      </c>
      <c r="B19" s="2" t="s">
        <v>55</v>
      </c>
      <c r="C19" s="38">
        <v>3</v>
      </c>
      <c r="D19" s="1">
        <v>0.5</v>
      </c>
      <c r="E19" s="52" t="s">
        <v>73</v>
      </c>
      <c r="F19" s="53">
        <f t="shared" si="1"/>
        <v>1.5</v>
      </c>
      <c r="G19" s="54">
        <f t="shared" si="0"/>
        <v>6120</v>
      </c>
      <c r="H19" s="34">
        <v>68</v>
      </c>
      <c r="I19" s="62"/>
      <c r="J19" s="63" t="s">
        <v>81</v>
      </c>
      <c r="K19" s="63"/>
      <c r="L19" s="63"/>
      <c r="M19" s="63"/>
      <c r="N19" s="69"/>
      <c r="O19" s="70"/>
      <c r="P19" s="63"/>
      <c r="Q19" s="63"/>
      <c r="R19" s="63"/>
      <c r="S19" s="63"/>
      <c r="T19" s="63"/>
    </row>
    <row r="20" spans="1:20" x14ac:dyDescent="0.35">
      <c r="A20" s="76" t="s">
        <v>4</v>
      </c>
      <c r="B20" s="76"/>
      <c r="C20" s="24">
        <f>SUM(C9:C19)</f>
        <v>81</v>
      </c>
      <c r="D20" s="24"/>
      <c r="E20" s="55"/>
      <c r="F20" s="56">
        <f>SUM(F9:F19)</f>
        <v>40.540000000000006</v>
      </c>
      <c r="G20" s="57">
        <f>SUM(G9:G19)</f>
        <v>130500</v>
      </c>
      <c r="H20" s="45">
        <f>SUM(H9:H19)</f>
        <v>1450</v>
      </c>
      <c r="I20" s="62"/>
      <c r="J20" s="63"/>
      <c r="K20" s="63"/>
      <c r="L20" s="63"/>
      <c r="M20" s="63"/>
      <c r="N20" s="69"/>
      <c r="O20" s="70"/>
      <c r="P20" s="63"/>
      <c r="Q20" s="63"/>
      <c r="R20" s="63"/>
      <c r="S20" s="64"/>
      <c r="T20" s="63"/>
    </row>
    <row r="21" spans="1:20" ht="182" x14ac:dyDescent="0.35">
      <c r="A21" s="58" t="s">
        <v>76</v>
      </c>
      <c r="B21" s="59" t="s">
        <v>65</v>
      </c>
      <c r="C21" s="60">
        <v>3</v>
      </c>
      <c r="D21" s="60"/>
      <c r="E21" s="60"/>
      <c r="F21" s="60" t="s">
        <v>77</v>
      </c>
      <c r="G21" s="60"/>
      <c r="H21" s="46"/>
      <c r="I21" s="62"/>
      <c r="J21" s="63"/>
      <c r="K21" s="63"/>
      <c r="L21" s="63"/>
      <c r="M21" s="63"/>
      <c r="N21" s="69"/>
      <c r="O21" s="70"/>
      <c r="P21" s="63"/>
      <c r="Q21" s="63"/>
      <c r="R21" s="63"/>
      <c r="S21" s="63"/>
      <c r="T21" s="63"/>
    </row>
    <row r="22" spans="1:20" s="8" customFormat="1" ht="29" x14ac:dyDescent="0.35">
      <c r="A22" s="31" t="s">
        <v>33</v>
      </c>
      <c r="B22" s="32" t="s">
        <v>34</v>
      </c>
      <c r="C22" s="11"/>
      <c r="D22" s="11"/>
      <c r="E22" s="11"/>
      <c r="F22" s="11"/>
      <c r="G22" s="11"/>
      <c r="H22" s="11"/>
      <c r="I22" s="62"/>
      <c r="J22" s="63"/>
      <c r="K22" s="63"/>
      <c r="L22" s="63"/>
      <c r="M22" s="63"/>
      <c r="N22" s="69"/>
      <c r="O22" s="70"/>
      <c r="P22" s="63"/>
      <c r="Q22" s="63"/>
      <c r="R22" s="63"/>
      <c r="S22" s="63"/>
      <c r="T22" s="63"/>
    </row>
    <row r="24" spans="1:20" ht="15" thickBot="1" x14ac:dyDescent="0.4"/>
    <row r="25" spans="1:20" ht="15.5" thickBot="1" x14ac:dyDescent="0.4">
      <c r="A25" s="65" t="s">
        <v>83</v>
      </c>
      <c r="B25" s="66"/>
    </row>
    <row r="26" spans="1:20" ht="15.5" thickBot="1" x14ac:dyDescent="0.4">
      <c r="A26" s="67" t="s">
        <v>84</v>
      </c>
      <c r="B26" s="68"/>
    </row>
    <row r="27" spans="1:20" ht="15.5" thickBot="1" x14ac:dyDescent="0.4">
      <c r="A27" s="67" t="s">
        <v>85</v>
      </c>
      <c r="B27" s="68"/>
    </row>
    <row r="28" spans="1:20" ht="15.5" thickBot="1" x14ac:dyDescent="0.4">
      <c r="A28" s="67" t="s">
        <v>86</v>
      </c>
      <c r="B28" s="68"/>
    </row>
    <row r="29" spans="1:20" ht="15.5" thickBot="1" x14ac:dyDescent="0.4">
      <c r="A29" s="67" t="s">
        <v>87</v>
      </c>
      <c r="B29" s="68"/>
    </row>
    <row r="30" spans="1:20" ht="30.5" thickBot="1" x14ac:dyDescent="0.4">
      <c r="A30" s="67" t="s">
        <v>88</v>
      </c>
      <c r="B30" s="68"/>
    </row>
  </sheetData>
  <mergeCells count="19">
    <mergeCell ref="A2:U2"/>
    <mergeCell ref="I7:T7"/>
    <mergeCell ref="N9:O9"/>
    <mergeCell ref="N10:O10"/>
    <mergeCell ref="N11:O11"/>
    <mergeCell ref="N20:O20"/>
    <mergeCell ref="N21:O21"/>
    <mergeCell ref="N22:O22"/>
    <mergeCell ref="A7:H7"/>
    <mergeCell ref="N8:O8"/>
    <mergeCell ref="A20:B20"/>
    <mergeCell ref="N12:O12"/>
    <mergeCell ref="N13:O13"/>
    <mergeCell ref="N14:O14"/>
    <mergeCell ref="N15:O15"/>
    <mergeCell ref="N16:O16"/>
    <mergeCell ref="N17:O17"/>
    <mergeCell ref="N18:O18"/>
    <mergeCell ref="N19:O1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eb68fb5-daa7-45ab-9cee-f9f5bd42df0d">
      <Terms xmlns="http://schemas.microsoft.com/office/infopath/2007/PartnerControls"/>
    </lcf76f155ced4ddcb4097134ff3c332f>
    <TaxCatchAll xmlns="2dcc2096-03aa-4bd5-b14b-d60549af1dee" xsi:nil="true"/>
    <SharedWithUsers xmlns="2dcc2096-03aa-4bd5-b14b-d60549af1dee">
      <UserInfo>
        <DisplayName/>
        <AccountId xsi:nil="true"/>
        <AccountType/>
      </UserInfo>
    </SharedWithUsers>
    <MediaLengthInSeconds xmlns="2eb68fb5-daa7-45ab-9cee-f9f5bd42df0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BF2C3619C45FB49A510036DBB005B4D" ma:contentTypeVersion="15" ma:contentTypeDescription="Create a new document." ma:contentTypeScope="" ma:versionID="83f6907512012057dbdd5a1622d1ff33">
  <xsd:schema xmlns:xsd="http://www.w3.org/2001/XMLSchema" xmlns:xs="http://www.w3.org/2001/XMLSchema" xmlns:p="http://schemas.microsoft.com/office/2006/metadata/properties" xmlns:ns2="2eb68fb5-daa7-45ab-9cee-f9f5bd42df0d" xmlns:ns3="2dcc2096-03aa-4bd5-b14b-d60549af1dee" targetNamespace="http://schemas.microsoft.com/office/2006/metadata/properties" ma:root="true" ma:fieldsID="4ae6b534b3f9b7217080c59a1e1b8c02" ns2:_="" ns3:_="">
    <xsd:import namespace="2eb68fb5-daa7-45ab-9cee-f9f5bd42df0d"/>
    <xsd:import namespace="2dcc2096-03aa-4bd5-b14b-d60549af1de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b68fb5-daa7-45ab-9cee-f9f5bd42df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851e875-a665-42c1-a59f-633611ec1f96"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cc2096-03aa-4bd5-b14b-d60549af1de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2e52d35a-9764-4b0f-a702-0cc26883c4c1}" ma:internalName="TaxCatchAll" ma:showField="CatchAllData" ma:web="2dcc2096-03aa-4bd5-b14b-d60549af1de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9D0587-C60F-4C0D-895F-F8853FA62F5B}">
  <ds:schemaRefs>
    <ds:schemaRef ds:uri="http://schemas.microsoft.com/office/2006/documentManagement/types"/>
    <ds:schemaRef ds:uri="2dcc2096-03aa-4bd5-b14b-d60549af1dee"/>
    <ds:schemaRef ds:uri="http://www.w3.org/XML/1998/namespace"/>
    <ds:schemaRef ds:uri="http://purl.org/dc/elements/1.1/"/>
    <ds:schemaRef ds:uri="http://purl.org/dc/dcmitype/"/>
    <ds:schemaRef ds:uri="http://purl.org/dc/terms/"/>
    <ds:schemaRef ds:uri="http://schemas.openxmlformats.org/package/2006/metadata/core-properties"/>
    <ds:schemaRef ds:uri="http://schemas.microsoft.com/office/infopath/2007/PartnerControls"/>
    <ds:schemaRef ds:uri="2eb68fb5-daa7-45ab-9cee-f9f5bd42df0d"/>
    <ds:schemaRef ds:uri="http://schemas.microsoft.com/office/2006/metadata/properties"/>
  </ds:schemaRefs>
</ds:datastoreItem>
</file>

<file path=customXml/itemProps2.xml><?xml version="1.0" encoding="utf-8"?>
<ds:datastoreItem xmlns:ds="http://schemas.openxmlformats.org/officeDocument/2006/customXml" ds:itemID="{ADBC736E-D7B6-4AA1-A035-E7FCFE726C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b68fb5-daa7-45ab-9cee-f9f5bd42df0d"/>
    <ds:schemaRef ds:uri="2dcc2096-03aa-4bd5-b14b-d60549af1d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E9EBA70-71A4-468A-9433-8F61B0632D4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LOT1. Emergency Food Parcel</vt:lpstr>
      <vt:lpstr>LOT2. Standard Food Parcel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Lorena.Viladomat</dc:creator>
  <cp:keywords/>
  <dc:description/>
  <cp:lastModifiedBy>Oksana Gyrba</cp:lastModifiedBy>
  <cp:revision/>
  <dcterms:created xsi:type="dcterms:W3CDTF">2022-07-11T08:10:01Z</dcterms:created>
  <dcterms:modified xsi:type="dcterms:W3CDTF">2025-06-25T08:00:11Z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0x0101005BF2C3619C45FB49A510036DBB005B4D</vt:lpwstr>
  </property>
  <property fmtid="{D5CDD505-2E9C-101B-9397-08002B2CF9AE}" pid="3" name="Order">
    <vt:r8>5449000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