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orwegianrefugeecouncil.sharepoint.com/sites/co-bogota-05-logistics/04 Procurement/05 Invitations to bid/ITBCOL0113 KITS DE HIGIENE/ITB/"/>
    </mc:Choice>
  </mc:AlternateContent>
  <xr:revisionPtr revIDLastSave="13" documentId="14_{3AAFE932-694D-426E-9958-CB5AD630017C}" xr6:coauthVersionLast="47" xr6:coauthVersionMax="47" xr10:uidLastSave="{3B129AF6-83B0-438A-B293-C4A100CEB32C}"/>
  <bookViews>
    <workbookView xWindow="28680" yWindow="-120" windowWidth="29040" windowHeight="15840" xr2:uid="{4A4DAC1D-C9ED-4760-943E-F189CB7FC0B1}"/>
  </bookViews>
  <sheets>
    <sheet name="KITS DE HIGIENE" sheetId="1" r:id="rId1"/>
    <sheet name="Resumen"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'KITS DE HIGIENE'!$A$5:$L$61</definedName>
    <definedName name="A">[1]DATA!$EF$3:$EF$49</definedName>
    <definedName name="Acc">[2]DATA!$BP$2:$BP$389</definedName>
    <definedName name="Account">[3]!Table3[Account]</definedName>
    <definedName name="Activity">[4]!Table15[Activity]</definedName>
    <definedName name="Activity_Name">[5]!Table13[Activity_name]</definedName>
    <definedName name="ActivityCode">[6]!Table1[code]</definedName>
    <definedName name="Area">[4]!Table19[Description_data_validation]</definedName>
    <definedName name="_xlnm.Print_Area" localSheetId="0">'KITS DE HIGIENE'!$A$5:$L$62</definedName>
    <definedName name="Areas">[5]!Table19[Description_data_validation]</definedName>
    <definedName name="AssetRange">[1]DATA!$EE$3:$EE$49</definedName>
    <definedName name="AssetsInventory">[7]DATA!$EE$101:$EE$104</definedName>
    <definedName name="BudgetCode">[8]BudgetCode!#REF!</definedName>
    <definedName name="CodeActivity">[3]!Table58[code]</definedName>
    <definedName name="CodeClass">[3]!Table71[code]</definedName>
    <definedName name="CodeDonor">[3]!Table70[code]</definedName>
    <definedName name="CodeSubOffice">[3]!Table4[Location ID]</definedName>
    <definedName name="CONSULTORIA">#REF!</definedName>
    <definedName name="CorComp">[5]!Table44[Core Competence]</definedName>
    <definedName name="CoreComp">[4]!Table18[Core Competence]</definedName>
    <definedName name="COST_CENTRE">[4]!Table22[description]</definedName>
    <definedName name="CostCenter">[3]!Table412[code]</definedName>
    <definedName name="cur_amount">#REF!</definedName>
    <definedName name="CurList">[3]!Table20[Currencies]</definedName>
    <definedName name="Currency">[7]DATA!$FB$2:$FB$500</definedName>
    <definedName name="Depresiation">[1]DATA!$EI$2:$EI$20</definedName>
    <definedName name="Description_AGR">[5]!Table19[Description_data_validation]</definedName>
    <definedName name="DME_BeforeCloseCompleted" hidden="1">"False"</definedName>
    <definedName name="DME_BeforeCloseCompleted_NRC_20579_2_.xls" hidden="1">"False"</definedName>
    <definedName name="DME_BeforeCloseCompleted_NRC_58752_4_.xls" hidden="1">"False"</definedName>
    <definedName name="DME_Dirty" hidden="1">"True"</definedName>
    <definedName name="DME_Dirty_NRC_20579_2_.xls" hidden="1">"True"</definedName>
    <definedName name="DME_Dirty_NRC_58752_4_.xls" hidden="1">"True"</definedName>
    <definedName name="DME_DocumentFlags" hidden="1">"1"</definedName>
    <definedName name="DME_DocumentFlags_NRC_20579_2_.xls" hidden="1">"1"</definedName>
    <definedName name="DME_DocumentFlags_NRC_58752_4_.xls" hidden="1">"1"</definedName>
    <definedName name="DME_DocumentID" hidden="1">"::ODMA\DME-MSE\NRC-106058"</definedName>
    <definedName name="DME_DocumentID_NRC_20579_2_.xls" hidden="1">"::ODMA\DME-MSE\NRC-20579"</definedName>
    <definedName name="DME_DocumentID_NRC_58752_4_.xls" hidden="1">"::ODMA\DME-MSE\NRC-58752"</definedName>
    <definedName name="DME_DocumentOpened" hidden="1">"True"</definedName>
    <definedName name="DME_DocumentOpened_NRC_20579_2_.xls" hidden="1">"True"</definedName>
    <definedName name="DME_DocumentOpened_NRC_58752_4_.xls" hidden="1">"True"</definedName>
    <definedName name="DME_DocumentTitle" hidden="1">"NRC-106058 - Budget Proposal Overview BPO Template 2010 Edition"</definedName>
    <definedName name="DME_DocumentTitle_NRC_20579_2_.xls" hidden="1">"NRC-20579 - P-info Budgeting Template"</definedName>
    <definedName name="DME_DocumentTitle_NRC_58752_4_.xls" hidden="1">"NRC-58752 - P-info Budgeting Template ECHO"</definedName>
    <definedName name="DME_LocalFile" hidden="1">"False"</definedName>
    <definedName name="DME_LocalFile_NRC_20579_2_.xls" hidden="1">"False"</definedName>
    <definedName name="DME_LocalFile_NRC_58752_4_.xls" hidden="1">"False"</definedName>
    <definedName name="DME_NextWindowNumber" hidden="1">"2"</definedName>
    <definedName name="DME_NextWindowNumber_NRC_20579_2_.xls" hidden="1">"2"</definedName>
    <definedName name="DME_NextWindowNumber_NRC_58752_4_.xls" hidden="1">"2"</definedName>
    <definedName name="DME_ODMALinks1" hidden="1">"::ODMA\DME-MSE\NRC-61199=M:\DOCUME~1\IRGJ@1~1\LOCALS~1\Temp\13\Dme\NRC-61199.xls"</definedName>
    <definedName name="DME_ODMALinks2" hidden="1">"::ODMA\DME-MSE\NRC-63196=M:\DOCUME~1\PAWA_1~1\LOCALS~1\Temp\3\Dme\NRC-63196.xls"</definedName>
    <definedName name="DME_ODMALinksCount" hidden="1">"1"</definedName>
    <definedName name="DONOR">[2]DATA!$AZ$3:$AZ$119</definedName>
    <definedName name="DonorCode">[3]!Table27[DonorCode]</definedName>
    <definedName name="DonorName">[3]!Table27[DonorName]</definedName>
    <definedName name="ECHOPostCODE">[1]ECHO!$Q$15:$Q$172</definedName>
    <definedName name="EspatName">'[1]Expat personnel'!$E$5:$M$5</definedName>
    <definedName name="EVENTO">#REF!</definedName>
    <definedName name="i">[2]DATA!$EH$51:$EH$99</definedName>
    <definedName name="Inventory">[1]DATA!$EN$2:$EN$100</definedName>
    <definedName name="InventoryCondition">[7]DATA!$FH$2:$FH$100</definedName>
    <definedName name="InventoryRange">[1]DATA!$EE$51:$EE$99</definedName>
    <definedName name="Invoice">#REF!</definedName>
    <definedName name="LinkID_DB">[3]DETAILED_budget!$V$42:$V$42</definedName>
    <definedName name="LLANTAS">#REF!</definedName>
    <definedName name="LocationCode">[9]!Table5[code]</definedName>
    <definedName name="LocationName">[9]!Table5[Name]</definedName>
    <definedName name="Moneda">[10]START!$H$12</definedName>
    <definedName name="Numbers99">[7]DATA!$FK$2:$FK$100</definedName>
    <definedName name="OneZero">[3]_SetUP!$I$70:$I$71</definedName>
    <definedName name="Owner">[7]DATA!$EU$2:$EU$100</definedName>
    <definedName name="Project">[4]!Table5[Project]</definedName>
    <definedName name="ProjectActive">[4]_project!$U$14:$U$32</definedName>
    <definedName name="ProjectList">[3]!Table214[Project]</definedName>
    <definedName name="Projects">[2]DATA!$W$2:$W$999</definedName>
    <definedName name="QQQQQQ">[3]!Table3[Account]</definedName>
    <definedName name="QQQwww">[3]!Table58[code]</definedName>
    <definedName name="ResNO">[3]!Table2[ResID]</definedName>
    <definedName name="Resource">[2]DATA!$K$2:$K$9999</definedName>
    <definedName name="Site">[3]!Table41213[code]</definedName>
    <definedName name="SubOffice">[3]!Table4[Lacation Name]</definedName>
    <definedName name="SUPPLIERID">#REF!</definedName>
    <definedName name="suppname">#REF!</definedName>
    <definedName name="TCARGA">#REF!</definedName>
    <definedName name="Tipo">[10]START!$C$14</definedName>
    <definedName name="TPERSONAS">#REF!</definedName>
    <definedName name="TRADUCCIÓN">#REF!</definedName>
    <definedName name="UnitCode">[3]!Table46[UnitCode]</definedName>
    <definedName name="UnitName">[3]!Table46[Name]</definedName>
    <definedName name="UnitType">[3]!Table1[Units 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1" l="1"/>
  <c r="L34" i="1" l="1"/>
  <c r="L33" i="1"/>
  <c r="L32" i="1"/>
  <c r="L31" i="1"/>
  <c r="L30" i="1"/>
  <c r="L29" i="1"/>
  <c r="L28" i="1"/>
  <c r="L27" i="1"/>
  <c r="L26" i="1"/>
  <c r="L25" i="1"/>
  <c r="L24" i="1"/>
  <c r="L23" i="1"/>
  <c r="L22" i="1"/>
  <c r="L21" i="1"/>
  <c r="L20" i="1"/>
  <c r="L19" i="1"/>
  <c r="L18" i="1"/>
  <c r="L17" i="1"/>
  <c r="L60" i="1" l="1"/>
  <c r="L59" i="1"/>
  <c r="L58" i="1"/>
  <c r="L57" i="1"/>
  <c r="L56" i="1"/>
  <c r="L55" i="1"/>
  <c r="L54" i="1"/>
  <c r="L53" i="1"/>
  <c r="L52" i="1"/>
  <c r="L51" i="1"/>
  <c r="L50" i="1"/>
  <c r="L49" i="1"/>
  <c r="L48" i="1"/>
  <c r="L47" i="1"/>
  <c r="L46" i="1"/>
  <c r="L45" i="1"/>
  <c r="L44" i="1"/>
  <c r="L43" i="1"/>
  <c r="L42" i="1"/>
  <c r="L41" i="1"/>
  <c r="L40" i="1"/>
  <c r="L39" i="1"/>
  <c r="L38" i="1"/>
  <c r="L37" i="1"/>
  <c r="L36" i="1"/>
  <c r="L35" i="1"/>
  <c r="L16" i="1"/>
  <c r="L15" i="1"/>
  <c r="L14" i="1"/>
  <c r="L13" i="1"/>
  <c r="L12" i="1"/>
  <c r="L11" i="1"/>
  <c r="L10" i="1"/>
  <c r="L9" i="1"/>
  <c r="L8" i="1"/>
  <c r="L7" i="1"/>
  <c r="L6"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B5" i="2"/>
  <c r="C6" i="2" l="1"/>
  <c r="C5" i="2"/>
  <c r="D9" i="2"/>
  <c r="D8" i="2"/>
  <c r="C4" i="2"/>
  <c r="G7" i="1" l="1"/>
  <c r="B6" i="2"/>
  <c r="D6" i="2" s="1"/>
  <c r="D5" i="2"/>
  <c r="B4" i="2"/>
  <c r="D4" i="2" s="1"/>
  <c r="G8" i="1" l="1"/>
  <c r="G9" i="1" l="1"/>
  <c r="G10" i="1" s="1"/>
  <c r="G11" i="1" l="1"/>
  <c r="G12" i="1" l="1"/>
  <c r="G13" i="1" l="1"/>
  <c r="G14" i="1" l="1"/>
  <c r="G15" i="1" l="1"/>
  <c r="G16" i="1" l="1"/>
  <c r="G19" i="1" l="1"/>
  <c r="G20" i="1" l="1"/>
  <c r="G21" i="1" l="1"/>
  <c r="G22" i="1" l="1"/>
  <c r="G23" i="1" l="1"/>
  <c r="G24" i="1" l="1"/>
  <c r="G25" i="1" l="1"/>
  <c r="G28" i="1" l="1"/>
  <c r="G29" i="1" l="1"/>
  <c r="G30" i="1" l="1"/>
  <c r="G31" i="1" l="1"/>
  <c r="G32" i="1" l="1"/>
  <c r="G33" i="1" l="1"/>
  <c r="G34" i="1" l="1"/>
  <c r="G35" i="1" l="1"/>
  <c r="G36" i="1" l="1"/>
  <c r="G37" i="1" l="1"/>
  <c r="G38" i="1" l="1"/>
  <c r="G39" i="1" l="1"/>
  <c r="G40" i="1" l="1"/>
  <c r="G41" i="1" l="1"/>
  <c r="G42" i="1" l="1"/>
  <c r="G43" i="1" l="1"/>
  <c r="G44" i="1" l="1"/>
  <c r="G45" i="1" l="1"/>
  <c r="G46" i="1" l="1"/>
  <c r="G47" i="1" l="1"/>
  <c r="G48" i="1" l="1"/>
  <c r="G49" i="1" l="1"/>
  <c r="G50" i="1" l="1"/>
  <c r="G51" i="1" l="1"/>
  <c r="G52" i="1" l="1"/>
  <c r="G53" i="1" l="1"/>
  <c r="D7" i="2" l="1"/>
</calcChain>
</file>

<file path=xl/sharedStrings.xml><?xml version="1.0" encoding="utf-8"?>
<sst xmlns="http://schemas.openxmlformats.org/spreadsheetml/2006/main" count="284" uniqueCount="155">
  <si>
    <t>No.</t>
  </si>
  <si>
    <t>Comunidad</t>
  </si>
  <si>
    <t>Descripción</t>
  </si>
  <si>
    <t>Especificación Técnica</t>
  </si>
  <si>
    <t>Unidad</t>
  </si>
  <si>
    <t>Cantidad</t>
  </si>
  <si>
    <t>Precio Unitario antes de impuestos</t>
  </si>
  <si>
    <t>IVA</t>
  </si>
  <si>
    <t>Precio Unitario después de Impuestos</t>
  </si>
  <si>
    <t>KIT HIGIENE</t>
  </si>
  <si>
    <t>Pañales para bebé</t>
  </si>
  <si>
    <t>Paquete</t>
  </si>
  <si>
    <t>Pañales para bebé de Tela</t>
  </si>
  <si>
    <t>Pañal Tela Blanco X Blanco 50X70 6 pañales de tela Anti alérgico 100% algodón
Pañal amigable con el medio ambiente, elaborado en algodón. Pañales de tela color blanco, súper absorbente. Fabricados en tela de gasa doble.  Algodón 100%.</t>
  </si>
  <si>
    <t>Pomada para bebé</t>
  </si>
  <si>
    <t>Jabón de baño</t>
  </si>
  <si>
    <t>Toallas húmedas</t>
  </si>
  <si>
    <t>Jabón para lavar ropa</t>
  </si>
  <si>
    <t>Cepillo dental</t>
  </si>
  <si>
    <t>Crema de dientes</t>
  </si>
  <si>
    <t>Papel higiénico</t>
  </si>
  <si>
    <t>Peine</t>
  </si>
  <si>
    <t>Shampoo</t>
  </si>
  <si>
    <t>Antibacterial para manos</t>
  </si>
  <si>
    <t>Desodorante para hombre</t>
  </si>
  <si>
    <t>Toalla para manos</t>
  </si>
  <si>
    <t>Toalla microfibra. Color sin especificar
Dimensiones: Ancho 42 cm, Largo 55 cm
Dimensiones empaquetado: Largo 10 cm, Ancho 7 cm, Espesor 3 cm
Peso 15 g</t>
  </si>
  <si>
    <t>Toalla para cuerpo</t>
  </si>
  <si>
    <t>Toalla microfibra. Color sin especificar
Dimensiones: Ancho 80 cm, Largo 130 cm
Dimensiones empaquetado: Largo 19 cm, Ancho 10 cm, Espesor 7 cm
Peso 150 g</t>
  </si>
  <si>
    <t>KIT HIGIENE MENSTRUAL</t>
  </si>
  <si>
    <t>Linterna</t>
  </si>
  <si>
    <t>Linterna Dinamo  con correa para colgar y batería incluida
Fuente de luz LED
-Material: de plástico
-Cantidad de Led: 3 LED
-Panel Solar: 3.7 x 2.2 cm
-Voltaje del panel Solar: 1 V
-Batería recargable integrada
-Tamaño aproximado: 12.4 x 4.5 x 3.2 cm</t>
  </si>
  <si>
    <t>Linterna. Linterna Táctica Recargable de Larga Distancia Led. USB CHARGUE</t>
  </si>
  <si>
    <t>Linterna Táctica Recargable de Larga
Distancia Led. USB CHARGUE.  *Linterna metálica con luz led de gran intensidad, modo intermitente y zoom, también con luz paralela.
*Viene con estuche plástico tipo lonchera y contiene cable de carga.
*Medidas: 9 cms alto, 2.5 cms ancho</t>
  </si>
  <si>
    <t>Silbato</t>
  </si>
  <si>
    <t>Pito plástico con bola metálica y argolla de fijación
Largo 6 cm, Ancho 3 cm y Espesor 3 cm
Peso 10 g</t>
  </si>
  <si>
    <t>Jabón Íntimo</t>
  </si>
  <si>
    <t>Toallas sanitarias</t>
  </si>
  <si>
    <t>Toallas sanitarias reutilizables</t>
  </si>
  <si>
    <t>Toallas higiénicas/sanitarias ecológicas. Juego de 3 toallas sanitarias reutilizables</t>
  </si>
  <si>
    <t>Copa menstrual</t>
  </si>
  <si>
    <t>Copa menstrual talla S-1 . MENORES DE 30 AÑOS</t>
  </si>
  <si>
    <t>Copa menstrual talla M 2. MAYORES DE 30 AÑOS</t>
  </si>
  <si>
    <t>Copa menstrual talla L 2. MAYORES DE 30 AÑOS</t>
  </si>
  <si>
    <t>Desodorante para mujer</t>
  </si>
  <si>
    <t>Ropa interior femenina</t>
  </si>
  <si>
    <t>BOXER HIPSTER 100% ALGODÓN Ropa interior femenina. algodón. Talla única</t>
  </si>
  <si>
    <t>BOXER HIPSTER 100% ALGODÓN Ropa interior femenina. algodón. Talla XL</t>
  </si>
  <si>
    <t>Cortauñas</t>
  </si>
  <si>
    <t>Cortauñas metálico/cromo con punta redonda
Largo 8 cm, Ancho 1,5 cm, Espesor 2 cm
Dimensiones aproximadas empaquetado: Largo 16 cm, Ancho 6,5 cm, Espesor 2,5 cm
Peso 20 g</t>
  </si>
  <si>
    <t>Cuerda para colgar ropa</t>
  </si>
  <si>
    <t>Cuerda para colgar ropa. PVC o polipropileno. Límite de carga 35 kg. Resistente al sol, humedad y alta resistencia
Largo de rollo unitario 20 m, Diámetro 3 mm, Cal 3
Peso 10 g</t>
  </si>
  <si>
    <t>Rollo</t>
  </si>
  <si>
    <t xml:space="preserve">Bolsa térmica </t>
  </si>
  <si>
    <t>Bolsa térmica siliconada para agua caliente o fria con funda para protección de quemaduras 33x19cm de 1L</t>
  </si>
  <si>
    <t>Balde plástico con tapa</t>
  </si>
  <si>
    <t>Balde de HDPE (Polietileno de Alta Densidad) con capacidad para 20 litros, con tapa removible y perforación de ¾ de pulgada, grafito plano, cuerpo cónico, capacidad 20 litros, peso 1,8 Kg, altura 365 mm y diámetro 297 mm + Adhesivo .
Visibilidad del logotipo de Donante, mensajes clave y logotipo de NRC
Color: blanco y tapa naranja</t>
  </si>
  <si>
    <t>Tula de empaque</t>
  </si>
  <si>
    <t>Tula en tela antifluidos Color Blanco con 2 logos impresos (NRC y donante) 50 cm Largo x 35 ancho. Cordon 1/4 color naranja</t>
  </si>
  <si>
    <t>TRANSPORTE - CÚCUTA</t>
  </si>
  <si>
    <t>Caja Doble Pared</t>
  </si>
  <si>
    <t>Caja doble pared marcada con: logo NRC, cantidad por caja, proyecto/donante procedimiento de compra y  peso máximo. 
Medidas: largo 60*ancho 60*alto 40 cm
Peso máximo: 25 kg</t>
  </si>
  <si>
    <t xml:space="preserve">Flete </t>
  </si>
  <si>
    <t>TRANSPORTE - ARAUCA</t>
  </si>
  <si>
    <t>Caja doble pared marcada con: logo NRC, cantidad por caja, proyecto/donante procedimiento de compra y  peso máximo. 
medidas: largo 60*ancho 60*alto 40 cm
Peso máximo: 25 kg</t>
  </si>
  <si>
    <t>TRANSPORTE - OCAÑA</t>
  </si>
  <si>
    <t>TRANSPORTE - CALI</t>
  </si>
  <si>
    <t>TRANSPORTE - QUIBDO</t>
  </si>
  <si>
    <t>TRANSPORTE - TUMACO</t>
  </si>
  <si>
    <t>TRANSPORTE - BOGOTA</t>
  </si>
  <si>
    <t>TOTALES</t>
  </si>
  <si>
    <t>BEYAN</t>
  </si>
  <si>
    <t>MSL</t>
  </si>
  <si>
    <t>TOTAL</t>
  </si>
  <si>
    <t>Valor de la bolsa</t>
  </si>
  <si>
    <t>Consumo</t>
  </si>
  <si>
    <t>Saldo por ejecutar a 19-Mar-2025</t>
  </si>
  <si>
    <t>Estimación para 2025 - 2026</t>
  </si>
  <si>
    <t>No. de Ordenes de Compra</t>
  </si>
  <si>
    <t>Promedio de Unidades por compra</t>
  </si>
  <si>
    <t>Talco desodorante para pies x 300 g </t>
  </si>
  <si>
    <t>Origen</t>
  </si>
  <si>
    <t>Entendemos que NRC no está obligado a aceptar la oferta más baja o cualquier oferta recibida.</t>
  </si>
  <si>
    <t>Nombre del representante del licitante:</t>
  </si>
  <si>
    <t>Tel N°:</t>
  </si>
  <si>
    <t>Cargo de quién firma:</t>
  </si>
  <si>
    <t>Nombre de la compañía:</t>
  </si>
  <si>
    <t>Firma y sello:</t>
  </si>
  <si>
    <t>Fecha de firma:</t>
  </si>
  <si>
    <t>Talco desodorante para pies</t>
  </si>
  <si>
    <t>Espejo de cartera con cepillo</t>
  </si>
  <si>
    <t>Cubierta/plástico de color negro. INCLUYE UN ESPEJO EN UN LADO Y UN CEPILLO PLEGABLE EN EL OTRO</t>
  </si>
  <si>
    <t>SECCIÓN 7: PROPUESTA ECONOMICA</t>
  </si>
  <si>
    <t>Recuerde que los precios estipulados en su oferta se mantendrán durante la vigencia total del acuerdo marco, con reajustes de máximo el IPC del periodo anterior cuando se cumpla un año contractual.
Es necesario que como proponente haga un buen costeo de su oferta, teniendo en cuenta las condiciones requeridas por NRC y las condiciones del contrato a asignar.
Tenga presente que NRC es una organización que cuenta con Exención de IVA para alguno de sus proyectos, razón por la cual le pedimos cotizar antes y después de este impuesto, ya que de acuerdo con el proyecto con el que se genere la compra se indicara si aplica el impuesto o no. 
Recuerde que nuestros contratos de Largo plazo no implican la completa erogación del valor máximo de ejecución del contrato, más allá de las necesidades expresadas en Órdenes de Compra OC puntuales durante el periodo de vigencia contractual</t>
  </si>
  <si>
    <t>Marca(s) Sugerida(s)</t>
  </si>
  <si>
    <t xml:space="preserve">HUGGIES o WINNY ATSEC </t>
  </si>
  <si>
    <t>BEBEZYN</t>
  </si>
  <si>
    <t>YODORA</t>
  </si>
  <si>
    <t>BABY o LAX</t>
  </si>
  <si>
    <t>DAMPY</t>
  </si>
  <si>
    <t>REXONA, PROTEX</t>
  </si>
  <si>
    <t>BIG BLUE</t>
  </si>
  <si>
    <t>FLUOCARDENT, HAPPY TOOT</t>
  </si>
  <si>
    <t>FLUOCARDENT</t>
  </si>
  <si>
    <t>FAMILIA, ELITE</t>
  </si>
  <si>
    <t>FRESKITO, TUTESSI</t>
  </si>
  <si>
    <t>AMALFI</t>
  </si>
  <si>
    <t>VALENTINA, CLEAN ANGEL</t>
  </si>
  <si>
    <t>VALENTINA</t>
  </si>
  <si>
    <t>PROTELA</t>
  </si>
  <si>
    <t>ELLAS</t>
  </si>
  <si>
    <t>STAYFREE</t>
  </si>
  <si>
    <t>ELIZABETH ARDEN</t>
  </si>
  <si>
    <t xml:space="preserve">Desechables. Etapa 1 / Talla P (30 unidades)
</t>
  </si>
  <si>
    <t>Paquete por 30 unidades</t>
  </si>
  <si>
    <t>RENACER</t>
  </si>
  <si>
    <t>SAVITAL</t>
  </si>
  <si>
    <t>ILUMATIC</t>
  </si>
  <si>
    <t xml:space="preserve">Desechables. Etapa 2 / Talla M (30 unidades)
</t>
  </si>
  <si>
    <t xml:space="preserve">Desechables Etapa 3 / Talla G (30 unidades)
</t>
  </si>
  <si>
    <t>Desechables Etapa 4 / Talla XG (30 unidades)</t>
  </si>
  <si>
    <t>Desechables Etapa 5 / Talla XXG (30 unidades)</t>
  </si>
  <si>
    <t>Protector cutáneo. Crema antipañalitis o humectante enriquecida volumen 90 gr
Dimensiones aproximadas: Largo 6 cm, Ancho 6 cm, Espesor 6 cm</t>
  </si>
  <si>
    <t>CREMA ANTIPAÑALITIS x 25 g Para la prevención de la dermatitis del pañal.</t>
  </si>
  <si>
    <t>Hipoalergenico. Pasta en empaque individual
Largo 10 cm, Ancho 6 cm, Espesor 4 cm
Peso 125 g</t>
  </si>
  <si>
    <t>Toallas húmedas para limpieza del bebé. Sin Alcohol X 120 UND
Dimensiones aproximadas empaquetado: Largo 17 cm, Ancho 10 cm, Espesor 5 cm
Peso 360 g</t>
  </si>
  <si>
    <t>Pasta en empaque individual
Largo 10 cm, Ancho 6 cm, Espesor 4 cm
Peso 110 g</t>
  </si>
  <si>
    <t>REF: CITRONELA LIMÓN Barra. 300 gr
Dimensión aproximada: Largo 10 cm, Ancho 7 cm, Espesor 4 cm</t>
  </si>
  <si>
    <t>Cerdas medianas.  Tamaño aproximado: Largo 18 cm, Ancho 2 cm, Espesor 3 cm
Tamaños aproximado empaquetado: Largo 23 cm, Ancho 6 cm, Espesor 3 cm Peso 15 g</t>
  </si>
  <si>
    <t>Crema dental. 100 ml / cm3
Dimensiones aproximadas del empaquetado: Largo 17 cm, Ancho 5 cm, Espesor 4 cm
Peso 100 g</t>
  </si>
  <si>
    <t>Megarrollo 31,92 metros, triple hoja color blanco
Dimensión aproximada empaquetado: Diámetro 13 cm, Alto 9 cm
Peso 10 g</t>
  </si>
  <si>
    <t>MOJARRA POLIPROPILENO Peinilla plástica, grande
No se especifica color
Dimensiones aproximadas Largo 21 cm, Ancho 5 cm, Espesor 0,5 cm
Peso 15 g</t>
  </si>
  <si>
    <t>En recipiente plástico
500 ml</t>
  </si>
  <si>
    <t>En recipiente plástico
200 ml
Dimensiones aproximadas: Largo 17 cm, Ancho 7 cm, Espesor 3 cm</t>
  </si>
  <si>
    <t xml:space="preserve"> Aceite de Argan, Sabila y
Colageno en Recipiente
plástico por 300 ml</t>
  </si>
  <si>
    <t>Recipiente tipo sachet * 100 ml</t>
  </si>
  <si>
    <t>Bote de gel antibacterial (alcohol etílico 60% o más)
300 ml
Largo 18 cm, Ancho 8 cm, Espesor 5 cm
Peso 230 g</t>
  </si>
  <si>
    <t>Bote de gel antibacterial (alcohol etílico 60% o más)
400 ml</t>
  </si>
  <si>
    <t>Bote personal de gel antibacterial (alcohol etílico 60% o más)
60 ml
Largo 9 cm, Ancho 5 cm, Espesor 3 cm
Peso 60 g</t>
  </si>
  <si>
    <t>Roll on 70 ml
Dimensiones aproximadas: Largo 12,5 cm, Ancho 6 cm, Espesor 3 cm
Peso 60 g</t>
  </si>
  <si>
    <t>ARDEN FOR MEN</t>
  </si>
  <si>
    <t>Toalla Algodón 320 grs de 70 x 140 cms 
Caribana</t>
  </si>
  <si>
    <t>Toalla Algodón 320 grs de 70 x 140 cms 
Nahori</t>
  </si>
  <si>
    <t xml:space="preserve">Recargable Led 3W Largo Alcance 100M. 
Material: PVC + componentes electrónicos. Duración de bateria 1-5 horas"		</t>
  </si>
  <si>
    <t>Ginecológicamente probado, sin colorantes, ni jabones alcalinos
200 ml
Largo 14 cm, Ancho 9 cm, Espesor 4 cm
Peso 260 g</t>
  </si>
  <si>
    <t>Toallas sanitarias DELGADA con alas. Paquete de 12 Unidades</t>
  </si>
  <si>
    <t>En recipiente plástico 70 ml en Roll On.
Dimensiones aproximadas: Largo 12,5 cm, Ancho 6 cm, Espesor 3 cm
Peso 60 g</t>
  </si>
  <si>
    <t>Paquete de 6 unidades</t>
  </si>
  <si>
    <t>ESPECIFICACION TECNICA NRC</t>
  </si>
  <si>
    <t>Marca propuesta</t>
  </si>
  <si>
    <t>PROPUESTA PROPONENTE</t>
  </si>
  <si>
    <t xml:space="preserve">Especificacion Técnica </t>
  </si>
  <si>
    <t>Crema antipañalitis</t>
  </si>
  <si>
    <t>SECCO</t>
  </si>
  <si>
    <t xml:space="preserve">*Para los ítems que NRC no haya indicado marca sugerida. El ofertante en su oferta si deberá indicar la marca que propone.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</si>
</sst>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x14ac:knownFonts="1">
    <font>
      <sz val="11"/>
      <color theme="1"/>
      <name val="Aptos Narrow"/>
      <family val="2"/>
      <scheme val="minor"/>
    </font>
    <font>
      <sz val="11"/>
      <color theme="1"/>
      <name val="Aptos Narrow"/>
      <family val="2"/>
      <scheme val="minor"/>
    </font>
    <font>
      <sz val="11"/>
      <color theme="1"/>
      <name val="Franklin Gothic Book"/>
      <family val="2"/>
    </font>
    <font>
      <sz val="10"/>
      <color rgb="FF000000"/>
      <name val="Times New Roman"/>
      <family val="1"/>
    </font>
    <font>
      <sz val="10"/>
      <color rgb="FF000000"/>
      <name val="Franklin Gothic Book"/>
      <family val="2"/>
    </font>
    <font>
      <sz val="12"/>
      <color theme="1"/>
      <name val="Franklin Gothic Book"/>
      <family val="2"/>
    </font>
    <font>
      <b/>
      <sz val="10"/>
      <color theme="1"/>
      <name val="Franklin Gothic Book"/>
      <family val="2"/>
    </font>
    <font>
      <b/>
      <sz val="10"/>
      <color rgb="FF000000"/>
      <name val="Franklin Gothic Book"/>
      <family val="2"/>
    </font>
    <font>
      <sz val="10"/>
      <color theme="1"/>
      <name val="Franklin Gothic Book"/>
      <family val="2"/>
    </font>
    <font>
      <sz val="10"/>
      <color rgb="FF252525"/>
      <name val="Franklin Gothic Book"/>
      <family val="2"/>
    </font>
    <font>
      <sz val="10"/>
      <name val="Franklin Gothic Book"/>
      <family val="2"/>
    </font>
    <font>
      <b/>
      <sz val="11"/>
      <color theme="1"/>
      <name val="Franklin Gothic Book"/>
      <family val="2"/>
    </font>
    <font>
      <sz val="11"/>
      <color rgb="FF000000"/>
      <name val="Aptos"/>
      <family val="2"/>
    </font>
    <font>
      <sz val="11"/>
      <color theme="1"/>
      <name val="Calibri Light"/>
      <family val="2"/>
    </font>
    <font>
      <b/>
      <sz val="14"/>
      <color theme="1"/>
      <name val="Calibri Light"/>
      <family val="2"/>
    </font>
    <font>
      <sz val="10"/>
      <color rgb="FF000000"/>
      <name val="Calibri Light"/>
      <family val="2"/>
    </font>
    <font>
      <b/>
      <sz val="11"/>
      <name val="Franklin Gothic Book"/>
      <family val="2"/>
    </font>
    <font>
      <sz val="12"/>
      <color rgb="FFFF0000"/>
      <name val="Franklin Gothic Book"/>
      <family val="2"/>
    </font>
  </fonts>
  <fills count="5">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cellStyleXfs>
  <cellXfs count="43">
    <xf numFmtId="0" fontId="0" fillId="0" borderId="0" xfId="0"/>
    <xf numFmtId="0" fontId="2" fillId="0" borderId="0" xfId="0" applyFont="1"/>
    <xf numFmtId="164" fontId="2" fillId="0" borderId="0" xfId="1" applyNumberFormat="1" applyFont="1" applyFill="1"/>
    <xf numFmtId="0" fontId="2" fillId="0" borderId="0" xfId="0" applyFont="1" applyAlignment="1">
      <alignment wrapText="1"/>
    </xf>
    <xf numFmtId="0" fontId="2" fillId="0" borderId="0" xfId="0" applyFont="1" applyAlignment="1">
      <alignment horizontal="center" vertical="center"/>
    </xf>
    <xf numFmtId="0" fontId="4" fillId="0" borderId="0" xfId="3" applyFont="1" applyAlignment="1">
      <alignment horizontal="center" vertical="top" wrapText="1"/>
    </xf>
    <xf numFmtId="164" fontId="6" fillId="2" borderId="0" xfId="0" applyNumberFormat="1" applyFont="1" applyFill="1"/>
    <xf numFmtId="164" fontId="8" fillId="0" borderId="1" xfId="4"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xf>
    <xf numFmtId="9" fontId="8" fillId="0" borderId="1" xfId="2" applyFont="1" applyFill="1" applyBorder="1" applyAlignment="1">
      <alignment horizontal="center" vertical="center"/>
    </xf>
    <xf numFmtId="164" fontId="9" fillId="0" borderId="1" xfId="4" applyNumberFormat="1" applyFont="1" applyBorder="1" applyAlignment="1">
      <alignment horizontal="center" vertical="center" shrinkToFit="1"/>
    </xf>
    <xf numFmtId="164" fontId="10" fillId="0" borderId="1" xfId="4" applyNumberFormat="1" applyFont="1" applyBorder="1" applyAlignment="1">
      <alignment horizontal="center" vertical="center" wrapText="1"/>
    </xf>
    <xf numFmtId="0" fontId="4" fillId="0" borderId="1" xfId="3" applyFont="1" applyBorder="1" applyAlignment="1">
      <alignment horizontal="left" vertical="top" wrapText="1"/>
    </xf>
    <xf numFmtId="0" fontId="4" fillId="0" borderId="1" xfId="3" applyFont="1" applyBorder="1" applyAlignment="1">
      <alignmen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xf>
    <xf numFmtId="164" fontId="2" fillId="0" borderId="0" xfId="0" applyNumberFormat="1" applyFont="1"/>
    <xf numFmtId="0" fontId="10" fillId="0" borderId="1" xfId="3" applyFont="1" applyBorder="1" applyAlignment="1">
      <alignment horizontal="left" vertical="top" wrapText="1"/>
    </xf>
    <xf numFmtId="0" fontId="10" fillId="0" borderId="1" xfId="3" applyFont="1" applyBorder="1" applyAlignment="1">
      <alignment vertical="center" wrapText="1"/>
    </xf>
    <xf numFmtId="164" fontId="0" fillId="0" borderId="0" xfId="1" applyNumberFormat="1" applyFont="1"/>
    <xf numFmtId="164" fontId="0" fillId="0" borderId="0" xfId="0" applyNumberFormat="1"/>
    <xf numFmtId="164" fontId="4" fillId="0" borderId="1" xfId="4" applyNumberFormat="1" applyFont="1" applyFill="1" applyBorder="1" applyAlignment="1">
      <alignment horizontal="center" vertical="center" shrinkToFit="1"/>
    </xf>
    <xf numFmtId="164" fontId="8" fillId="0" borderId="1" xfId="4" applyNumberFormat="1" applyFont="1" applyFill="1" applyBorder="1" applyAlignment="1">
      <alignment horizontal="center" vertical="center"/>
    </xf>
    <xf numFmtId="0" fontId="7" fillId="2" borderId="2" xfId="3" applyFont="1" applyFill="1" applyBorder="1" applyAlignment="1">
      <alignment horizontal="center" vertical="top"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164" fontId="6" fillId="0" borderId="1" xfId="1" applyNumberFormat="1" applyFont="1" applyFill="1" applyBorder="1" applyAlignment="1">
      <alignment horizontal="center" vertical="center" wrapText="1"/>
    </xf>
    <xf numFmtId="164" fontId="2" fillId="0" borderId="2" xfId="0" applyNumberFormat="1" applyFont="1" applyBorder="1"/>
    <xf numFmtId="0" fontId="6" fillId="0" borderId="1" xfId="0" applyFont="1" applyBorder="1" applyAlignment="1">
      <alignment horizontal="center" vertical="top" wrapText="1"/>
    </xf>
    <xf numFmtId="0" fontId="2" fillId="0" borderId="0" xfId="0" applyFont="1" applyAlignment="1">
      <alignment vertical="top"/>
    </xf>
    <xf numFmtId="0" fontId="2" fillId="0" borderId="1" xfId="0" applyFont="1" applyBorder="1" applyAlignment="1">
      <alignment vertical="top"/>
    </xf>
    <xf numFmtId="0" fontId="12" fillId="0" borderId="1" xfId="0" applyFont="1" applyBorder="1" applyAlignment="1">
      <alignment wrapText="1"/>
    </xf>
    <xf numFmtId="0" fontId="12" fillId="0" borderId="1" xfId="0" applyFont="1" applyBorder="1" applyAlignment="1">
      <alignment vertical="top" wrapText="1"/>
    </xf>
    <xf numFmtId="0" fontId="14" fillId="0" borderId="0" xfId="0" applyFont="1" applyAlignment="1">
      <alignment horizontal="center" vertical="center"/>
    </xf>
    <xf numFmtId="0" fontId="2" fillId="0" borderId="0" xfId="0" applyFont="1" applyAlignment="1">
      <alignment horizontal="left" vertical="top" wrapText="1"/>
    </xf>
    <xf numFmtId="0" fontId="15" fillId="0" borderId="0" xfId="0" applyFont="1" applyAlignment="1">
      <alignment horizontal="left" vertical="center"/>
    </xf>
    <xf numFmtId="0" fontId="13" fillId="0" borderId="1" xfId="0" applyFont="1" applyBorder="1" applyAlignment="1">
      <alignment horizontal="left" vertical="top" wrapText="1"/>
    </xf>
    <xf numFmtId="0" fontId="7" fillId="2" borderId="2" xfId="3" applyFont="1" applyFill="1" applyBorder="1" applyAlignment="1">
      <alignment horizontal="center" vertical="top" wrapText="1"/>
    </xf>
    <xf numFmtId="0" fontId="2" fillId="2" borderId="2" xfId="0" applyFont="1" applyFill="1" applyBorder="1" applyAlignment="1">
      <alignment horizontal="right"/>
    </xf>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7" fillId="0" borderId="0" xfId="0" applyFont="1" applyAlignment="1">
      <alignment horizontal="left" vertical="center"/>
    </xf>
  </cellXfs>
  <cellStyles count="5">
    <cellStyle name="Millares" xfId="1" builtinId="3"/>
    <cellStyle name="Millares 2" xfId="4" xr:uid="{E0EB3056-FF19-47CB-810F-A879F3C6DCAD}"/>
    <cellStyle name="Normal" xfId="0" builtinId="0"/>
    <cellStyle name="Normal 2" xfId="3" xr:uid="{17DF29FC-468B-407C-AC05-DC4380CE12A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customXml" Target="../customXml/item3.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157370</xdr:colOff>
      <xdr:row>17</xdr:row>
      <xdr:rowOff>16565</xdr:rowOff>
    </xdr:from>
    <xdr:to>
      <xdr:col>4</xdr:col>
      <xdr:colOff>1036906</xdr:colOff>
      <xdr:row>17</xdr:row>
      <xdr:rowOff>1096565</xdr:rowOff>
    </xdr:to>
    <xdr:pic>
      <xdr:nvPicPr>
        <xdr:cNvPr id="2" name="Imagen 1">
          <a:extLst>
            <a:ext uri="{FF2B5EF4-FFF2-40B4-BE49-F238E27FC236}">
              <a16:creationId xmlns:a16="http://schemas.microsoft.com/office/drawing/2014/main" id="{74B474C7-E4A9-A839-0E52-1A3E17939C80}"/>
            </a:ext>
          </a:extLst>
        </xdr:cNvPr>
        <xdr:cNvPicPr>
          <a:picLocks noChangeAspect="1"/>
        </xdr:cNvPicPr>
      </xdr:nvPicPr>
      <xdr:blipFill>
        <a:blip xmlns:r="http://schemas.openxmlformats.org/officeDocument/2006/relationships" r:embed="rId1"/>
        <a:stretch>
          <a:fillRect/>
        </a:stretch>
      </xdr:blipFill>
      <xdr:spPr>
        <a:xfrm>
          <a:off x="5416827" y="10427804"/>
          <a:ext cx="879536" cy="108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RC%20Lebanon%20Filing%20Tree\06%20ProDoc%20-%20Project%20Files\2007%20Projects\LBFS0706%20ECHO%20G%20Emergency%20Shelter%20Nahr%20el%20Bared\05%20Reports\Financial%20Report\LBFS0706%20Reporting%20tool.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Users/elizabeth.caicedo/Norwegian%20Refugee%20Council/CO%20Bogota%2005%20Logistics%20-%2004.%20Procurement/05%20Invitations%20to%20bid/ITBCOL0064%20Auditoria%20Institucional%20Contrapartes%20y%20Proyectos/ITB/BA%20ITBCOL0064.XLSM?298ABA08" TargetMode="External"/><Relationship Id="rId1" Type="http://schemas.openxmlformats.org/officeDocument/2006/relationships/externalLinkPath" Target="file:///\\298ABA08\BA%20ITBCOL0064.XLSM"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norwegianrefugeecouncil.sharepoint.com/sites/co-bogota-05-logistics/Contracts/2023/1041%20LTA%20BEYAN%20Kits%20Higiene/0%20Tracker/LTACOL1041.xlsx" TargetMode="External"/><Relationship Id="rId1" Type="http://schemas.openxmlformats.org/officeDocument/2006/relationships/externalLinkPath" Target="/sites/co-bogota-05-logistics/Contracts/2023/1041%20LTA%20BEYAN%20Kits%20Higiene/0%20Tracker/LTACOL1041.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https://norwegianrefugeecouncil.sharepoint.com/sites/co-bogota-05-logistics/Contracts/2023/1043%20LTA%20MSL%20Kits%20Higiene/LTACOL1043.xlsx" TargetMode="External"/><Relationship Id="rId1" Type="http://schemas.openxmlformats.org/officeDocument/2006/relationships/externalLinkPath" Target="/sites/co-bogota-05-logistics/Contracts/2023/1043%20LTA%20MSL%20Kits%20Higiene/LTACOL10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Main-server\Public\Documents%20and%20Settings\Financial\Desktop\May%20CB\Cashboxes\Cash%20BOX%20Tyre\1803%20USD%20Bank%20TY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rofile\Downloads\DONOR%20Budget%20Template%20(1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248;rgen/Downloads/BUDGET%20Monitoring_MULTI%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iorgi/Google%20Drive/NRC/BMT%203.0/MASTER%20Monitoring_04_0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profile\Downloads\TOP%20DOWN%20Budget%20Template%20(5).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Main-server\Public\Documents%20and%20Settings\Financial\Desktop\To%20send\INVENTORY%20NRC%20LB\Equipment%20inventory%20list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rofile\Desktop\Documentos%20Asis.%20Popay&#225;n\Cierres\Cierres%202016\12.%20Diciembre\8.%20Agosto\POSTBACK4_ulver%20Popay&#225;n%20201608%20del%2001%20al%20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uan.cadavid/Norwegian%20Refugee%20Council/CO%20Bogota%2001%20Finances%20-%20Budget/Master%20Support%20Budget/Master%202019/MASTER%20Budget%20Template%20-%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3 Local Logistic cost"/>
      <sheetName val="6.3 Durable equipment"/>
      <sheetName val="6.3 Furniture"/>
      <sheetName val="ECHO Annex"/>
      <sheetName val="Budget Breakdown ECHO LBFS0702"/>
      <sheetName val="ECHO expat Staff"/>
      <sheetName val="ECHO Summury Stock"/>
      <sheetName val="ECHO Modifed Budget Summary"/>
      <sheetName val="Instructions "/>
      <sheetName val="Expat personnel"/>
      <sheetName val="Salary-classes"/>
      <sheetName val="Budget HO NOK"/>
      <sheetName val="Budget CO USD"/>
      <sheetName val="Local salaries"/>
      <sheetName val="ECHO MODIFIED BUDGET BREAKDOWN"/>
      <sheetName val="ECHO Interim Financial REPORT"/>
      <sheetName val="P-info"/>
      <sheetName val="Report CO USD"/>
      <sheetName val="Report ECHO"/>
      <sheetName val="ECHO Budget Summary"/>
      <sheetName val="REPORT"/>
      <sheetName val="CC"/>
      <sheetName val="ECHO Final Report"/>
      <sheetName val="ECHO"/>
      <sheetName val="DATA"/>
      <sheetName val="Donor-form"/>
      <sheetName val="Total budget NOK"/>
      <sheetName val="Total budget USD"/>
      <sheetName val="Transfer Agresso CO"/>
      <sheetName val="Transfer Agresso HO"/>
      <sheetName val="Budget 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R"/>
      <sheetName val="SOLICITUD BETA"/>
      <sheetName val="1.OFERTA SIN IMPUESTOS"/>
      <sheetName val="Test"/>
      <sheetName val="BA"/>
      <sheetName val="QUALITY"/>
      <sheetName val="PO"/>
      <sheetName val="GRN"/>
      <sheetName val="NRC-Q"/>
      <sheetName val="ACTA"/>
      <sheetName val="Budget ID"/>
      <sheetName val="BI Checker"/>
      <sheetName val="Exentos"/>
      <sheetName val="L-F-BH"/>
      <sheetName val="Offices"/>
      <sheetName val="Correos"/>
      <sheetName val="TEMPLATES"/>
      <sheetName val="UPDATES"/>
      <sheetName val="INCOTER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Availability"/>
      <sheetName val="OFERTA"/>
      <sheetName val="OFERTA ENMIENDA 1"/>
    </sheetNames>
    <sheetDataSet>
      <sheetData sheetId="0"/>
      <sheetData sheetId="1">
        <row r="5">
          <cell r="G5">
            <v>2765804664</v>
          </cell>
        </row>
        <row r="37">
          <cell r="G37">
            <v>996850980.66218591</v>
          </cell>
        </row>
        <row r="41">
          <cell r="F41">
            <v>2077462441.1138139</v>
          </cell>
        </row>
      </sheetData>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Availability"/>
      <sheetName val="OFERTA"/>
    </sheetNames>
    <sheetDataSet>
      <sheetData sheetId="0"/>
      <sheetData sheetId="1">
        <row r="2">
          <cell r="G2">
            <v>906880853</v>
          </cell>
        </row>
        <row r="24">
          <cell r="G24">
            <v>801885372</v>
          </cell>
        </row>
        <row r="25">
          <cell r="F25">
            <v>104995481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Income&amp;admin"/>
      <sheetName val="_ H _"/>
      <sheetName val="_ i _"/>
      <sheetName val="_data sheet"/>
      <sheetName val="_overview"/>
      <sheetName val="_Project"/>
      <sheetName val="_PMF_Rates"/>
      <sheetName val="_SetUP"/>
      <sheetName val="CPB"/>
      <sheetName val="DETAILED_budget"/>
      <sheetName val="SALARY_budget"/>
      <sheetName val="Import_MASTER_Detailed"/>
      <sheetName val="Import_MASTER_Salary"/>
      <sheetName val="_ADMIN"/>
      <sheetName val="AdminCalc"/>
      <sheetName val="BPRM"/>
      <sheetName val="DFADT"/>
      <sheetName val="DFID"/>
      <sheetName val="NORAD"/>
      <sheetName val="UNHCR"/>
      <sheetName val="EC DONOR FORM"/>
      <sheetName val="ECHO Financial statement"/>
      <sheetName val="ECHO Financial Overview"/>
      <sheetName val="DONOR FORM"/>
      <sheetName val="DONOR FORM account level"/>
      <sheetName val="_Itemized budget"/>
      <sheetName val="_Blank"/>
      <sheetName val="3-3._Transfer_as_APPROVED"/>
      <sheetName val="APPROVED"/>
      <sheetName val="_DONOR FORM Offline"/>
      <sheetName val="_Accounts"/>
      <sheetName val="ResNO"/>
      <sheetName val="Activity"/>
      <sheetName val="_CodeClass"/>
      <sheetName val="_CodeDonor"/>
      <sheetName val="_CostCenter"/>
      <sheetName val="_Acc_grp_and_class"/>
      <sheetName val="_DonorList"/>
      <sheetName val="_Units"/>
      <sheetName val="_Location"/>
      <sheetName val="_Site"/>
      <sheetName val="_AdmBase"/>
      <sheetName val="_Periods"/>
      <sheetName val="_Export_to_FINAL_BUDGET"/>
      <sheetName val="DONOR Budget Template (17)"/>
      <sheetName val="L-F-BH"/>
      <sheetName val="Output_WorkOrder"/>
      <sheetName val="__H__"/>
      <sheetName val="__i__"/>
      <sheetName val="_data_sheet"/>
      <sheetName val="EC_DONOR_FORM"/>
      <sheetName val="ECHO_Financial_statement"/>
      <sheetName val="ECHO_Financial_Overview"/>
      <sheetName val="DONOR_FORM"/>
      <sheetName val="DONOR_FORM_account_level"/>
      <sheetName val="_Itemized_budget"/>
      <sheetName val="3-3__Transfer_as_APPROVED"/>
      <sheetName val="_DONOR_FORM_Offline"/>
      <sheetName val="DONOR_Budget_Template_(17)"/>
      <sheetName val="__H__1"/>
      <sheetName val="__i__1"/>
      <sheetName val="_data_sheet1"/>
      <sheetName val="EC_DONOR_FORM1"/>
      <sheetName val="ECHO_Financial_statement1"/>
      <sheetName val="ECHO_Financial_Overview1"/>
      <sheetName val="DONOR_FORM1"/>
      <sheetName val="DONOR_FORM_account_level1"/>
      <sheetName val="_Itemized_budget1"/>
      <sheetName val="3-3__Transfer_as_APPROVED1"/>
      <sheetName val="_DONOR_FORM_Offline1"/>
      <sheetName val="DONOR_Budget_Template_(17)1"/>
      <sheetName val="__H__2"/>
      <sheetName val="__i__2"/>
      <sheetName val="_data_sheet2"/>
      <sheetName val="EC_DONOR_FORM2"/>
      <sheetName val="ECHO_Financial_statement2"/>
      <sheetName val="ECHO_Financial_Overview2"/>
      <sheetName val="DONOR_FORM2"/>
      <sheetName val="DONOR_FORM_account_level2"/>
      <sheetName val="_Itemized_budget2"/>
      <sheetName val="3-3__Transfer_as_APPROVED2"/>
      <sheetName val="_DONOR_FORM_Offline2"/>
      <sheetName val="DONOR_Budget_Template_(17)2"/>
      <sheetName val="__H__3"/>
      <sheetName val="__i__3"/>
      <sheetName val="_data_sheet3"/>
      <sheetName val="EC_DONOR_FORM3"/>
      <sheetName val="ECHO_Financial_statement3"/>
      <sheetName val="ECHO_Financial_Overview3"/>
      <sheetName val="DONOR_FORM3"/>
      <sheetName val="DONOR_FORM_account_level3"/>
      <sheetName val="_Itemized_budget3"/>
      <sheetName val="3-3__Transfer_as_APPROVED3"/>
      <sheetName val="_DONOR_FORM_Offline3"/>
      <sheetName val="DONOR_Budget_Template_(17)3"/>
      <sheetName val="__H__4"/>
      <sheetName val="__i__4"/>
      <sheetName val="_data_sheet4"/>
      <sheetName val="EC_DONOR_FORM4"/>
      <sheetName val="ECHO_Financial_statement4"/>
      <sheetName val="ECHO_Financial_Overview4"/>
      <sheetName val="DONOR_FORM4"/>
      <sheetName val="DONOR_FORM_account_level4"/>
      <sheetName val="_Itemized_budget4"/>
      <sheetName val="3-3__Transfer_as_APPROVED4"/>
      <sheetName val="_DONOR_FORM_Offline4"/>
      <sheetName val="DONOR_Budget_Template_(17)4"/>
    </sheetNames>
    <sheetDataSet>
      <sheetData sheetId="0" refreshError="1"/>
      <sheetData sheetId="1" refreshError="1"/>
      <sheetData sheetId="2" refreshError="1"/>
      <sheetData sheetId="3" refreshError="1"/>
      <sheetData sheetId="4" refreshError="1"/>
      <sheetData sheetId="5"/>
      <sheetData sheetId="6" refreshError="1"/>
      <sheetData sheetId="7">
        <row r="6">
          <cell r="E6" t="str">
            <v>CO</v>
          </cell>
        </row>
        <row r="70">
          <cell r="I70">
            <v>0</v>
          </cell>
        </row>
        <row r="71">
          <cell r="I71">
            <v>1</v>
          </cell>
        </row>
      </sheetData>
      <sheetData sheetId="8" refreshError="1"/>
      <sheetData sheetId="9">
        <row r="50">
          <cell r="V50">
            <v>814984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project"/>
      <sheetName val="_Area"/>
      <sheetName val="activity"/>
      <sheetName val="_cost_cent"/>
      <sheetName val="_CoreComp"/>
      <sheetName val="_Rep_rate"/>
      <sheetName val="_CoA"/>
      <sheetName val="_Acc_grp"/>
      <sheetName val="_periods"/>
      <sheetName val="_control"/>
      <sheetName val="_options"/>
      <sheetName val="_ H _"/>
      <sheetName val="_ i _"/>
      <sheetName val="GL"/>
      <sheetName val="BU"/>
      <sheetName val="PR"/>
      <sheetName val="PO"/>
      <sheetName val="_DS"/>
      <sheetName val="_SETUP"/>
      <sheetName val="_SUMMARY"/>
      <sheetName val="_SUMMARY_activity"/>
      <sheetName val="_BVA_Account"/>
      <sheetName val="_PROC"/>
      <sheetName val="POPR_list"/>
      <sheetName val="Trans_List"/>
      <sheetName val="ForecastSP"/>
      <sheetName val="BUDGET Monitoring_MULTI (1)"/>
      <sheetName val="//norwegianrefugeecouncil.share"/>
      <sheetName val="DATA"/>
    </sheetNames>
    <sheetDataSet>
      <sheetData sheetId="0">
        <row r="14">
          <cell r="U14">
            <v>0</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ntrol"/>
      <sheetName val="COA"/>
      <sheetName val="ACTIVITIES"/>
      <sheetName val="CoreComp"/>
      <sheetName val="_areas"/>
      <sheetName val="_ H _"/>
      <sheetName val="_ i _"/>
      <sheetName val="_SETUP"/>
      <sheetName val="PL"/>
      <sheetName val="GL"/>
      <sheetName val="BU"/>
      <sheetName val="MA"/>
      <sheetName val="_DS"/>
      <sheetName val="_Summary"/>
      <sheetName val="_Projects"/>
      <sheetName val="_Account"/>
      <sheetName val="_pool_account"/>
      <sheetName val="DMA"/>
      <sheetName val="DDR"/>
      <sheetName val="_DSD"/>
      <sheetName val="_Detailed master_CT_Project"/>
      <sheetName val="TPBU"/>
      <sheetName val="TPMA"/>
      <sheetName val="TPGL"/>
      <sheetName val="_DSSC"/>
      <sheetName val="_Summary TP"/>
      <sheetName val="_Projects TP"/>
      <sheetName val="FAIR_SHARE"/>
      <sheetName val="MASTER Monitoring_04_08"/>
      <sheetName val="//norwegianrefugeecouncil.share"/>
      <sheetName val="DATA"/>
    </sheetNames>
    <sheetDataSet>
      <sheetData sheetId="0"/>
      <sheetData sheetId="1"/>
      <sheetData sheetId="2"/>
      <sheetData sheetId="3"/>
      <sheetData sheetId="4"/>
      <sheetData sheetId="5"/>
      <sheetData sheetId="6"/>
      <sheetData sheetId="7">
        <row r="23">
          <cell r="M23" t="str">
            <v>KE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 H _"/>
      <sheetName val="_ i _"/>
      <sheetName val="TOP_Down_Budget"/>
      <sheetName val="_Blank"/>
      <sheetName val="Dim_6"/>
      <sheetName val="ExchangeRate"/>
      <sheetName val="Data"/>
      <sheetName val="_AdmBase"/>
      <sheetName val="TOP DOWN Budget Template (5)"/>
      <sheetName val="__H__"/>
      <sheetName val="__i__"/>
      <sheetName val="TOP_DOWN_Budget_Template_(5)"/>
      <sheetName val="_project"/>
      <sheetName val="DETAILED_budget"/>
      <sheetName val="_SetUP"/>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quipment inventory list2"/>
      <sheetName val="_project"/>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nfig"/>
      <sheetName val="_PostBack"/>
      <sheetName val="BudgetCode"/>
      <sheetName val="_Voucher"/>
      <sheetName val="_TCP"/>
      <sheetName val="_CashCount"/>
      <sheetName val="_CopyPaste"/>
      <sheetName val="_Accounts"/>
      <sheetName val="TT"/>
      <sheetName val="_Balance"/>
      <sheetName val="_Period"/>
      <sheetName val="_HELP"/>
      <sheetName val="Project"/>
      <sheetName val="ResNo"/>
      <sheetName val="Asset"/>
      <sheetName val="AreaBRS"/>
      <sheetName val="Partner"/>
      <sheetName val="Suppliers"/>
      <sheetName val="_Vehicle.Rent"/>
      <sheetName val="_CostCenter"/>
      <sheetName val="_OutPut"/>
      <sheetName val="_DonorCode"/>
      <sheetName val="_Activity"/>
      <sheetName val="_CountryCode"/>
      <sheetName val="_CostType"/>
      <sheetName val="_Vehicle_Ren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 H _"/>
      <sheetName val="_ i _"/>
      <sheetName val="_SetUP"/>
      <sheetName val="DETAILED_budget"/>
      <sheetName val="SALARY_budget"/>
      <sheetName val="Itemized MASTER budget"/>
      <sheetName val="Budget_totals_Agresso"/>
      <sheetName val="ResNO"/>
      <sheetName val="Activity"/>
      <sheetName val="CostCenter"/>
      <sheetName val="Location"/>
      <sheetName val="Accounts"/>
      <sheetName val="_Blank"/>
      <sheetName val="Units"/>
      <sheetName val="_PMF_Rates"/>
      <sheetName val="_Periods"/>
      <sheetName val="MASTER Budget Template - 2019"/>
    </sheetNames>
    <sheetDataSet>
      <sheetData sheetId="0" refreshError="1"/>
      <sheetData sheetId="1" refreshError="1"/>
      <sheetData sheetId="2"/>
      <sheetData sheetId="3" refreshError="1"/>
      <sheetData sheetId="4" refreshError="1"/>
      <sheetData sheetId="5"/>
      <sheetData sheetId="6" refreshError="1"/>
      <sheetData sheetId="7"/>
      <sheetData sheetId="8"/>
      <sheetData sheetId="9"/>
      <sheetData sheetId="10"/>
      <sheetData sheetId="11" refreshError="1"/>
      <sheetData sheetId="12" refreshError="1"/>
      <sheetData sheetId="13"/>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84FB6-FA19-48F8-B6CD-BEAA9A7E41C5}">
  <dimension ref="A1:N69"/>
  <sheetViews>
    <sheetView tabSelected="1" topLeftCell="B59" zoomScale="115" zoomScaleNormal="115" workbookViewId="0">
      <selection activeCell="A63" sqref="A63:M69"/>
    </sheetView>
  </sheetViews>
  <sheetFormatPr baseColWidth="10" defaultColWidth="11.5703125" defaultRowHeight="15.75" x14ac:dyDescent="0.3"/>
  <cols>
    <col min="1" max="1" width="7" style="4" customWidth="1"/>
    <col min="2" max="2" width="13.7109375" style="3" customWidth="1"/>
    <col min="3" max="3" width="27.85546875" style="1" customWidth="1"/>
    <col min="4" max="4" width="30.42578125" style="1" customWidth="1"/>
    <col min="5" max="5" width="16" style="29" customWidth="1"/>
    <col min="6" max="6" width="11.5703125" style="1"/>
    <col min="7" max="7" width="11.5703125" style="1" bestFit="1" customWidth="1"/>
    <col min="8" max="9" width="14.28515625" style="1" customWidth="1"/>
    <col min="10" max="10" width="11.5703125" style="1" bestFit="1" customWidth="1"/>
    <col min="11" max="11" width="7.85546875" style="1" customWidth="1"/>
    <col min="12" max="12" width="14.85546875" style="2" customWidth="1"/>
    <col min="13" max="13" width="18.140625" style="1" customWidth="1"/>
    <col min="14" max="16384" width="11.5703125" style="1"/>
  </cols>
  <sheetData>
    <row r="1" spans="1:13" ht="18.75" x14ac:dyDescent="0.3">
      <c r="A1" s="33" t="s">
        <v>92</v>
      </c>
      <c r="B1" s="33"/>
      <c r="C1" s="33"/>
      <c r="D1" s="33"/>
      <c r="E1" s="33"/>
      <c r="F1" s="33"/>
      <c r="G1" s="33"/>
      <c r="H1" s="33"/>
      <c r="I1" s="33"/>
      <c r="J1" s="33"/>
      <c r="K1" s="33"/>
      <c r="L1" s="33"/>
      <c r="M1" s="33"/>
    </row>
    <row r="2" spans="1:13" ht="99" customHeight="1" x14ac:dyDescent="0.3">
      <c r="A2" s="34" t="s">
        <v>93</v>
      </c>
      <c r="B2" s="34"/>
      <c r="C2" s="34"/>
      <c r="D2" s="34"/>
      <c r="E2" s="34"/>
      <c r="F2" s="34"/>
      <c r="G2" s="34"/>
      <c r="H2" s="34"/>
      <c r="I2" s="34"/>
      <c r="J2" s="34"/>
      <c r="K2" s="34"/>
      <c r="L2" s="34"/>
      <c r="M2" s="34"/>
    </row>
    <row r="4" spans="1:13" ht="15" customHeight="1" x14ac:dyDescent="0.3">
      <c r="A4" s="39" t="s">
        <v>148</v>
      </c>
      <c r="B4" s="40"/>
      <c r="C4" s="40"/>
      <c r="D4" s="40"/>
      <c r="E4" s="40"/>
      <c r="F4" s="40"/>
      <c r="G4" s="40"/>
      <c r="H4" s="41" t="s">
        <v>150</v>
      </c>
      <c r="I4" s="41"/>
      <c r="J4" s="41"/>
      <c r="K4" s="41"/>
      <c r="L4" s="41"/>
      <c r="M4" s="41"/>
    </row>
    <row r="5" spans="1:13" ht="54" x14ac:dyDescent="0.3">
      <c r="A5" s="24" t="s">
        <v>0</v>
      </c>
      <c r="B5" s="25" t="s">
        <v>1</v>
      </c>
      <c r="C5" s="24" t="s">
        <v>2</v>
      </c>
      <c r="D5" s="24" t="s">
        <v>3</v>
      </c>
      <c r="E5" s="28" t="s">
        <v>94</v>
      </c>
      <c r="F5" s="24" t="s">
        <v>4</v>
      </c>
      <c r="G5" s="24" t="s">
        <v>5</v>
      </c>
      <c r="H5" s="24" t="s">
        <v>151</v>
      </c>
      <c r="I5" s="24" t="s">
        <v>149</v>
      </c>
      <c r="J5" s="24" t="s">
        <v>6</v>
      </c>
      <c r="K5" s="24" t="s">
        <v>7</v>
      </c>
      <c r="L5" s="26" t="s">
        <v>8</v>
      </c>
      <c r="M5" s="24" t="s">
        <v>81</v>
      </c>
    </row>
    <row r="6" spans="1:13" ht="32.1" customHeight="1" x14ac:dyDescent="0.3">
      <c r="A6" s="15">
        <v>1</v>
      </c>
      <c r="B6" s="14" t="s">
        <v>9</v>
      </c>
      <c r="C6" s="13" t="s">
        <v>10</v>
      </c>
      <c r="D6" s="12" t="s">
        <v>113</v>
      </c>
      <c r="E6" s="12" t="s">
        <v>95</v>
      </c>
      <c r="F6" s="11" t="s">
        <v>114</v>
      </c>
      <c r="G6" s="10">
        <v>1</v>
      </c>
      <c r="H6" s="10"/>
      <c r="I6" s="10"/>
      <c r="J6" s="21"/>
      <c r="K6" s="9">
        <v>0.19</v>
      </c>
      <c r="L6" s="8">
        <f>++J6+(J6*K6)</f>
        <v>0</v>
      </c>
      <c r="M6" s="7"/>
    </row>
    <row r="7" spans="1:13" ht="40.5" customHeight="1" x14ac:dyDescent="0.3">
      <c r="A7" s="15">
        <f>+A6+1</f>
        <v>2</v>
      </c>
      <c r="B7" s="14" t="s">
        <v>9</v>
      </c>
      <c r="C7" s="13" t="s">
        <v>10</v>
      </c>
      <c r="D7" s="17" t="s">
        <v>118</v>
      </c>
      <c r="E7" s="17" t="s">
        <v>95</v>
      </c>
      <c r="F7" s="11" t="s">
        <v>114</v>
      </c>
      <c r="G7" s="10">
        <f>+G6</f>
        <v>1</v>
      </c>
      <c r="H7" s="10"/>
      <c r="I7" s="10"/>
      <c r="J7" s="21"/>
      <c r="K7" s="9">
        <v>0.19</v>
      </c>
      <c r="L7" s="8">
        <f t="shared" ref="L7:L60" si="0">++J7+(J7*K7)</f>
        <v>0</v>
      </c>
      <c r="M7" s="7"/>
    </row>
    <row r="8" spans="1:13" ht="33.950000000000003" customHeight="1" x14ac:dyDescent="0.3">
      <c r="A8" s="15">
        <f t="shared" ref="A8:A60" si="1">+A7+1</f>
        <v>3</v>
      </c>
      <c r="B8" s="14" t="s">
        <v>9</v>
      </c>
      <c r="C8" s="13" t="s">
        <v>10</v>
      </c>
      <c r="D8" s="17" t="s">
        <v>119</v>
      </c>
      <c r="E8" s="17" t="s">
        <v>95</v>
      </c>
      <c r="F8" s="11" t="s">
        <v>114</v>
      </c>
      <c r="G8" s="10">
        <f t="shared" ref="G8:G53" si="2">+G7</f>
        <v>1</v>
      </c>
      <c r="H8" s="10"/>
      <c r="I8" s="10"/>
      <c r="J8" s="21"/>
      <c r="K8" s="9">
        <v>0.19</v>
      </c>
      <c r="L8" s="8">
        <f t="shared" si="0"/>
        <v>0</v>
      </c>
      <c r="M8" s="7"/>
    </row>
    <row r="9" spans="1:13" ht="27" x14ac:dyDescent="0.3">
      <c r="A9" s="15">
        <f t="shared" si="1"/>
        <v>4</v>
      </c>
      <c r="B9" s="14" t="s">
        <v>9</v>
      </c>
      <c r="C9" s="13" t="s">
        <v>10</v>
      </c>
      <c r="D9" s="12" t="s">
        <v>120</v>
      </c>
      <c r="E9" s="12" t="s">
        <v>95</v>
      </c>
      <c r="F9" s="11" t="s">
        <v>114</v>
      </c>
      <c r="G9" s="10">
        <f t="shared" si="2"/>
        <v>1</v>
      </c>
      <c r="H9" s="10"/>
      <c r="I9" s="10"/>
      <c r="J9" s="21"/>
      <c r="K9" s="9">
        <v>0.19</v>
      </c>
      <c r="L9" s="8">
        <f t="shared" si="0"/>
        <v>0</v>
      </c>
      <c r="M9" s="7"/>
    </row>
    <row r="10" spans="1:13" ht="27" x14ac:dyDescent="0.3">
      <c r="A10" s="15">
        <f t="shared" si="1"/>
        <v>5</v>
      </c>
      <c r="B10" s="14" t="s">
        <v>9</v>
      </c>
      <c r="C10" s="13" t="s">
        <v>10</v>
      </c>
      <c r="D10" s="12" t="s">
        <v>121</v>
      </c>
      <c r="E10" s="12" t="s">
        <v>95</v>
      </c>
      <c r="F10" s="11" t="s">
        <v>114</v>
      </c>
      <c r="G10" s="10">
        <f t="shared" si="2"/>
        <v>1</v>
      </c>
      <c r="H10" s="10"/>
      <c r="I10" s="10"/>
      <c r="J10" s="21"/>
      <c r="K10" s="9">
        <v>0.19</v>
      </c>
      <c r="L10" s="8">
        <f t="shared" si="0"/>
        <v>0</v>
      </c>
      <c r="M10" s="7"/>
    </row>
    <row r="11" spans="1:13" ht="108" x14ac:dyDescent="0.3">
      <c r="A11" s="15">
        <f t="shared" si="1"/>
        <v>6</v>
      </c>
      <c r="B11" s="14" t="s">
        <v>9</v>
      </c>
      <c r="C11" s="13" t="s">
        <v>12</v>
      </c>
      <c r="D11" s="17" t="s">
        <v>13</v>
      </c>
      <c r="F11" s="11" t="s">
        <v>147</v>
      </c>
      <c r="G11" s="10">
        <f>+G9</f>
        <v>1</v>
      </c>
      <c r="H11" s="10"/>
      <c r="I11" s="10"/>
      <c r="J11" s="21"/>
      <c r="K11" s="9">
        <v>0.19</v>
      </c>
      <c r="L11" s="8">
        <f t="shared" si="0"/>
        <v>0</v>
      </c>
      <c r="M11" s="7"/>
    </row>
    <row r="12" spans="1:13" ht="75.75" customHeight="1" x14ac:dyDescent="0.3">
      <c r="A12" s="15">
        <f t="shared" si="1"/>
        <v>7</v>
      </c>
      <c r="B12" s="14" t="s">
        <v>9</v>
      </c>
      <c r="C12" s="18" t="s">
        <v>14</v>
      </c>
      <c r="D12" s="17" t="s">
        <v>122</v>
      </c>
      <c r="E12" s="17" t="s">
        <v>96</v>
      </c>
      <c r="F12" s="11" t="s">
        <v>4</v>
      </c>
      <c r="G12" s="10">
        <f t="shared" si="2"/>
        <v>1</v>
      </c>
      <c r="H12" s="10"/>
      <c r="I12" s="10"/>
      <c r="J12" s="21"/>
      <c r="K12" s="9">
        <v>0.19</v>
      </c>
      <c r="L12" s="8">
        <f t="shared" si="0"/>
        <v>0</v>
      </c>
      <c r="M12" s="7"/>
    </row>
    <row r="13" spans="1:13" ht="40.5" x14ac:dyDescent="0.3">
      <c r="A13" s="15">
        <f t="shared" si="1"/>
        <v>8</v>
      </c>
      <c r="B13" s="14" t="s">
        <v>9</v>
      </c>
      <c r="C13" s="13" t="s">
        <v>152</v>
      </c>
      <c r="D13" s="17" t="s">
        <v>123</v>
      </c>
      <c r="E13" s="17" t="s">
        <v>97</v>
      </c>
      <c r="F13" s="11" t="s">
        <v>4</v>
      </c>
      <c r="G13" s="10">
        <f t="shared" si="2"/>
        <v>1</v>
      </c>
      <c r="H13" s="10"/>
      <c r="I13" s="10"/>
      <c r="J13" s="21"/>
      <c r="K13" s="9">
        <v>0.19</v>
      </c>
      <c r="L13" s="8">
        <f t="shared" si="0"/>
        <v>0</v>
      </c>
      <c r="M13" s="7"/>
    </row>
    <row r="14" spans="1:13" ht="67.5" x14ac:dyDescent="0.3">
      <c r="A14" s="15">
        <f t="shared" si="1"/>
        <v>9</v>
      </c>
      <c r="B14" s="14" t="s">
        <v>9</v>
      </c>
      <c r="C14" s="13" t="s">
        <v>15</v>
      </c>
      <c r="D14" s="17" t="s">
        <v>124</v>
      </c>
      <c r="E14" s="17" t="s">
        <v>98</v>
      </c>
      <c r="F14" s="11" t="s">
        <v>4</v>
      </c>
      <c r="G14" s="10">
        <f t="shared" si="2"/>
        <v>1</v>
      </c>
      <c r="H14" s="10"/>
      <c r="I14" s="10"/>
      <c r="J14" s="21"/>
      <c r="K14" s="9">
        <v>0.19</v>
      </c>
      <c r="L14" s="8">
        <f t="shared" si="0"/>
        <v>0</v>
      </c>
      <c r="M14" s="7"/>
    </row>
    <row r="15" spans="1:13" ht="81" x14ac:dyDescent="0.3">
      <c r="A15" s="15">
        <f t="shared" si="1"/>
        <v>10</v>
      </c>
      <c r="B15" s="14" t="s">
        <v>9</v>
      </c>
      <c r="C15" s="13" t="s">
        <v>16</v>
      </c>
      <c r="D15" s="17" t="s">
        <v>125</v>
      </c>
      <c r="E15" s="17" t="s">
        <v>99</v>
      </c>
      <c r="F15" s="11" t="s">
        <v>4</v>
      </c>
      <c r="G15" s="10">
        <f t="shared" si="2"/>
        <v>1</v>
      </c>
      <c r="H15" s="10"/>
      <c r="I15" s="10"/>
      <c r="J15" s="21"/>
      <c r="K15" s="9">
        <v>0.19</v>
      </c>
      <c r="L15" s="8">
        <f t="shared" si="0"/>
        <v>0</v>
      </c>
      <c r="M15" s="7"/>
    </row>
    <row r="16" spans="1:13" ht="54" x14ac:dyDescent="0.3">
      <c r="A16" s="15">
        <f t="shared" si="1"/>
        <v>11</v>
      </c>
      <c r="B16" s="14" t="s">
        <v>9</v>
      </c>
      <c r="C16" s="13" t="s">
        <v>15</v>
      </c>
      <c r="D16" s="17" t="s">
        <v>126</v>
      </c>
      <c r="E16" s="17" t="s">
        <v>100</v>
      </c>
      <c r="F16" s="11" t="s">
        <v>4</v>
      </c>
      <c r="G16" s="10">
        <f t="shared" si="2"/>
        <v>1</v>
      </c>
      <c r="H16" s="10"/>
      <c r="I16" s="10"/>
      <c r="J16" s="21"/>
      <c r="K16" s="9">
        <v>0.19</v>
      </c>
      <c r="L16" s="8">
        <f t="shared" si="0"/>
        <v>0</v>
      </c>
      <c r="M16" s="7"/>
    </row>
    <row r="17" spans="1:13" ht="30.75" x14ac:dyDescent="0.3">
      <c r="A17" s="15">
        <f t="shared" si="1"/>
        <v>12</v>
      </c>
      <c r="B17" s="14" t="s">
        <v>9</v>
      </c>
      <c r="C17" s="13" t="s">
        <v>89</v>
      </c>
      <c r="D17" s="31" t="s">
        <v>80</v>
      </c>
      <c r="E17" s="30" t="s">
        <v>153</v>
      </c>
      <c r="F17" s="11" t="s">
        <v>4</v>
      </c>
      <c r="G17" s="10">
        <v>1</v>
      </c>
      <c r="H17" s="10"/>
      <c r="I17" s="10"/>
      <c r="J17" s="21"/>
      <c r="K17" s="9">
        <v>0.19</v>
      </c>
      <c r="L17" s="8">
        <f t="shared" si="0"/>
        <v>0</v>
      </c>
      <c r="M17" s="7"/>
    </row>
    <row r="18" spans="1:13" ht="87" customHeight="1" x14ac:dyDescent="0.3">
      <c r="A18" s="15">
        <f t="shared" si="1"/>
        <v>13</v>
      </c>
      <c r="B18" s="14" t="s">
        <v>9</v>
      </c>
      <c r="C18" s="13" t="s">
        <v>90</v>
      </c>
      <c r="D18" s="31" t="s">
        <v>91</v>
      </c>
      <c r="E18" s="30"/>
      <c r="F18" s="11" t="s">
        <v>4</v>
      </c>
      <c r="G18" s="10">
        <v>1</v>
      </c>
      <c r="H18" s="10"/>
      <c r="I18" s="10"/>
      <c r="J18" s="21"/>
      <c r="K18" s="9">
        <v>0.19</v>
      </c>
      <c r="L18" s="8">
        <f t="shared" si="0"/>
        <v>0</v>
      </c>
      <c r="M18" s="7"/>
    </row>
    <row r="19" spans="1:13" ht="54" x14ac:dyDescent="0.3">
      <c r="A19" s="15">
        <f t="shared" si="1"/>
        <v>14</v>
      </c>
      <c r="B19" s="14" t="s">
        <v>9</v>
      </c>
      <c r="C19" s="13" t="s">
        <v>17</v>
      </c>
      <c r="D19" s="17" t="s">
        <v>127</v>
      </c>
      <c r="E19" s="17" t="s">
        <v>101</v>
      </c>
      <c r="F19" s="11" t="s">
        <v>4</v>
      </c>
      <c r="G19" s="10">
        <f>+G16</f>
        <v>1</v>
      </c>
      <c r="H19" s="10"/>
      <c r="I19" s="10"/>
      <c r="J19" s="21"/>
      <c r="K19" s="9">
        <v>0.19</v>
      </c>
      <c r="L19" s="8">
        <f t="shared" si="0"/>
        <v>0</v>
      </c>
      <c r="M19" s="7"/>
    </row>
    <row r="20" spans="1:13" ht="90" customHeight="1" x14ac:dyDescent="0.3">
      <c r="A20" s="15">
        <f t="shared" si="1"/>
        <v>15</v>
      </c>
      <c r="B20" s="14" t="s">
        <v>9</v>
      </c>
      <c r="C20" s="13" t="s">
        <v>18</v>
      </c>
      <c r="D20" s="17" t="s">
        <v>128</v>
      </c>
      <c r="E20" s="32" t="s">
        <v>102</v>
      </c>
      <c r="F20" s="11" t="s">
        <v>4</v>
      </c>
      <c r="G20" s="10">
        <f t="shared" si="2"/>
        <v>1</v>
      </c>
      <c r="H20" s="10"/>
      <c r="I20" s="10"/>
      <c r="J20" s="21"/>
      <c r="K20" s="9">
        <v>0.19</v>
      </c>
      <c r="L20" s="8">
        <f t="shared" si="0"/>
        <v>0</v>
      </c>
      <c r="M20" s="7"/>
    </row>
    <row r="21" spans="1:13" ht="74.45" customHeight="1" x14ac:dyDescent="0.3">
      <c r="A21" s="15">
        <f t="shared" si="1"/>
        <v>16</v>
      </c>
      <c r="B21" s="14" t="s">
        <v>9</v>
      </c>
      <c r="C21" s="18" t="s">
        <v>19</v>
      </c>
      <c r="D21" s="17" t="s">
        <v>129</v>
      </c>
      <c r="E21" s="32" t="s">
        <v>103</v>
      </c>
      <c r="F21" s="11" t="s">
        <v>4</v>
      </c>
      <c r="G21" s="10">
        <f t="shared" si="2"/>
        <v>1</v>
      </c>
      <c r="H21" s="10"/>
      <c r="I21" s="10"/>
      <c r="J21" s="21"/>
      <c r="K21" s="9">
        <v>0.19</v>
      </c>
      <c r="L21" s="8">
        <f t="shared" si="0"/>
        <v>0</v>
      </c>
      <c r="M21" s="7"/>
    </row>
    <row r="22" spans="1:13" ht="81" x14ac:dyDescent="0.3">
      <c r="A22" s="15">
        <f t="shared" si="1"/>
        <v>17</v>
      </c>
      <c r="B22" s="14" t="s">
        <v>9</v>
      </c>
      <c r="C22" s="18" t="s">
        <v>20</v>
      </c>
      <c r="D22" s="17" t="s">
        <v>130</v>
      </c>
      <c r="E22" s="17" t="s">
        <v>104</v>
      </c>
      <c r="F22" s="11" t="s">
        <v>4</v>
      </c>
      <c r="G22" s="10">
        <f t="shared" si="2"/>
        <v>1</v>
      </c>
      <c r="H22" s="10"/>
      <c r="I22" s="10"/>
      <c r="J22" s="21"/>
      <c r="K22" s="9">
        <v>0.19</v>
      </c>
      <c r="L22" s="8">
        <f t="shared" si="0"/>
        <v>0</v>
      </c>
      <c r="M22" s="7"/>
    </row>
    <row r="23" spans="1:13" ht="81" x14ac:dyDescent="0.3">
      <c r="A23" s="15">
        <f t="shared" si="1"/>
        <v>18</v>
      </c>
      <c r="B23" s="14" t="s">
        <v>9</v>
      </c>
      <c r="C23" s="13" t="s">
        <v>21</v>
      </c>
      <c r="D23" s="17" t="s">
        <v>131</v>
      </c>
      <c r="F23" s="11" t="s">
        <v>4</v>
      </c>
      <c r="G23" s="10">
        <f t="shared" si="2"/>
        <v>1</v>
      </c>
      <c r="H23" s="10"/>
      <c r="I23" s="10"/>
      <c r="J23" s="21"/>
      <c r="K23" s="9">
        <v>0.19</v>
      </c>
      <c r="L23" s="8">
        <f t="shared" si="0"/>
        <v>0</v>
      </c>
      <c r="M23" s="7"/>
    </row>
    <row r="24" spans="1:13" ht="27" x14ac:dyDescent="0.3">
      <c r="A24" s="15">
        <f t="shared" si="1"/>
        <v>19</v>
      </c>
      <c r="B24" s="14" t="s">
        <v>9</v>
      </c>
      <c r="C24" s="13" t="s">
        <v>22</v>
      </c>
      <c r="D24" s="17" t="s">
        <v>132</v>
      </c>
      <c r="E24" s="17" t="s">
        <v>105</v>
      </c>
      <c r="F24" s="11" t="s">
        <v>4</v>
      </c>
      <c r="G24" s="10">
        <f t="shared" si="2"/>
        <v>1</v>
      </c>
      <c r="H24" s="10"/>
      <c r="I24" s="10"/>
      <c r="J24" s="21"/>
      <c r="K24" s="9">
        <v>0.19</v>
      </c>
      <c r="L24" s="8">
        <f t="shared" si="0"/>
        <v>0</v>
      </c>
      <c r="M24" s="7"/>
    </row>
    <row r="25" spans="1:13" ht="54" x14ac:dyDescent="0.3">
      <c r="A25" s="15">
        <f t="shared" si="1"/>
        <v>20</v>
      </c>
      <c r="B25" s="14" t="s">
        <v>9</v>
      </c>
      <c r="C25" s="18" t="s">
        <v>22</v>
      </c>
      <c r="D25" s="17" t="s">
        <v>133</v>
      </c>
      <c r="E25" s="17" t="s">
        <v>106</v>
      </c>
      <c r="F25" s="11" t="s">
        <v>4</v>
      </c>
      <c r="G25" s="10">
        <f t="shared" si="2"/>
        <v>1</v>
      </c>
      <c r="H25" s="10"/>
      <c r="I25" s="10"/>
      <c r="J25" s="21"/>
      <c r="K25" s="9">
        <v>0.19</v>
      </c>
      <c r="L25" s="8">
        <f t="shared" si="0"/>
        <v>0</v>
      </c>
      <c r="M25" s="7"/>
    </row>
    <row r="26" spans="1:13" ht="40.5" x14ac:dyDescent="0.3">
      <c r="A26" s="15">
        <f t="shared" si="1"/>
        <v>21</v>
      </c>
      <c r="B26" s="14" t="s">
        <v>9</v>
      </c>
      <c r="C26" s="18" t="s">
        <v>22</v>
      </c>
      <c r="D26" s="17" t="s">
        <v>134</v>
      </c>
      <c r="E26" s="17" t="s">
        <v>115</v>
      </c>
      <c r="F26" s="11" t="s">
        <v>4</v>
      </c>
      <c r="G26" s="22">
        <v>1</v>
      </c>
      <c r="H26" s="22"/>
      <c r="I26" s="22"/>
      <c r="J26" s="9"/>
      <c r="K26" s="9">
        <v>0.19</v>
      </c>
      <c r="L26" s="8">
        <f t="shared" si="0"/>
        <v>0</v>
      </c>
      <c r="M26" s="7"/>
    </row>
    <row r="27" spans="1:13" ht="16.5" x14ac:dyDescent="0.3">
      <c r="A27" s="15">
        <f t="shared" si="1"/>
        <v>22</v>
      </c>
      <c r="B27" s="14" t="s">
        <v>9</v>
      </c>
      <c r="C27" s="18" t="s">
        <v>22</v>
      </c>
      <c r="D27" s="17" t="s">
        <v>135</v>
      </c>
      <c r="E27" s="17" t="s">
        <v>116</v>
      </c>
      <c r="F27" s="11" t="s">
        <v>4</v>
      </c>
      <c r="G27" s="22">
        <v>1</v>
      </c>
      <c r="H27" s="22"/>
      <c r="I27" s="22"/>
      <c r="J27" s="9"/>
      <c r="K27" s="9">
        <v>0.19</v>
      </c>
      <c r="L27" s="8">
        <f t="shared" si="0"/>
        <v>0</v>
      </c>
      <c r="M27" s="7"/>
    </row>
    <row r="28" spans="1:13" ht="81" x14ac:dyDescent="0.3">
      <c r="A28" s="15">
        <f t="shared" si="1"/>
        <v>23</v>
      </c>
      <c r="B28" s="14" t="s">
        <v>9</v>
      </c>
      <c r="C28" s="13" t="s">
        <v>23</v>
      </c>
      <c r="D28" s="17" t="s">
        <v>136</v>
      </c>
      <c r="E28" s="17" t="s">
        <v>107</v>
      </c>
      <c r="F28" s="11" t="s">
        <v>4</v>
      </c>
      <c r="G28" s="10">
        <f>+G25</f>
        <v>1</v>
      </c>
      <c r="H28" s="10"/>
      <c r="I28" s="10"/>
      <c r="J28" s="21"/>
      <c r="K28" s="9">
        <v>0</v>
      </c>
      <c r="L28" s="8">
        <f t="shared" si="0"/>
        <v>0</v>
      </c>
      <c r="M28" s="7"/>
    </row>
    <row r="29" spans="1:13" ht="40.5" x14ac:dyDescent="0.3">
      <c r="A29" s="15">
        <f t="shared" si="1"/>
        <v>24</v>
      </c>
      <c r="B29" s="14" t="s">
        <v>9</v>
      </c>
      <c r="C29" s="13" t="s">
        <v>23</v>
      </c>
      <c r="D29" s="17" t="s">
        <v>137</v>
      </c>
      <c r="E29" s="17" t="s">
        <v>107</v>
      </c>
      <c r="F29" s="11" t="s">
        <v>4</v>
      </c>
      <c r="G29" s="10">
        <f t="shared" si="2"/>
        <v>1</v>
      </c>
      <c r="H29" s="10"/>
      <c r="I29" s="10"/>
      <c r="J29" s="21"/>
      <c r="K29" s="9">
        <v>0</v>
      </c>
      <c r="L29" s="8">
        <f t="shared" si="0"/>
        <v>0</v>
      </c>
      <c r="M29" s="7"/>
    </row>
    <row r="30" spans="1:13" ht="70.5" customHeight="1" x14ac:dyDescent="0.3">
      <c r="A30" s="15">
        <f t="shared" si="1"/>
        <v>25</v>
      </c>
      <c r="B30" s="14" t="s">
        <v>9</v>
      </c>
      <c r="C30" s="13" t="s">
        <v>23</v>
      </c>
      <c r="D30" s="17" t="s">
        <v>138</v>
      </c>
      <c r="E30" s="17" t="s">
        <v>108</v>
      </c>
      <c r="F30" s="11" t="s">
        <v>4</v>
      </c>
      <c r="G30" s="10">
        <f t="shared" si="2"/>
        <v>1</v>
      </c>
      <c r="H30" s="10"/>
      <c r="I30" s="10"/>
      <c r="J30" s="21"/>
      <c r="K30" s="9">
        <v>0.19</v>
      </c>
      <c r="L30" s="8">
        <f t="shared" si="0"/>
        <v>0</v>
      </c>
      <c r="M30" s="7"/>
    </row>
    <row r="31" spans="1:13" ht="54" x14ac:dyDescent="0.3">
      <c r="A31" s="15">
        <f t="shared" si="1"/>
        <v>26</v>
      </c>
      <c r="B31" s="14" t="s">
        <v>9</v>
      </c>
      <c r="C31" s="13" t="s">
        <v>24</v>
      </c>
      <c r="D31" s="17" t="s">
        <v>139</v>
      </c>
      <c r="E31" s="17" t="s">
        <v>140</v>
      </c>
      <c r="F31" s="11" t="s">
        <v>4</v>
      </c>
      <c r="G31" s="10">
        <f t="shared" si="2"/>
        <v>1</v>
      </c>
      <c r="H31" s="10"/>
      <c r="I31" s="10"/>
      <c r="J31" s="21"/>
      <c r="K31" s="9">
        <v>0.19</v>
      </c>
      <c r="L31" s="8">
        <f t="shared" si="0"/>
        <v>0</v>
      </c>
      <c r="M31" s="7"/>
    </row>
    <row r="32" spans="1:13" ht="94.5" x14ac:dyDescent="0.3">
      <c r="A32" s="15">
        <f t="shared" si="1"/>
        <v>27</v>
      </c>
      <c r="B32" s="14" t="s">
        <v>9</v>
      </c>
      <c r="C32" s="13" t="s">
        <v>25</v>
      </c>
      <c r="D32" s="17" t="s">
        <v>26</v>
      </c>
      <c r="E32" s="30"/>
      <c r="F32" s="11" t="s">
        <v>4</v>
      </c>
      <c r="G32" s="10">
        <f t="shared" si="2"/>
        <v>1</v>
      </c>
      <c r="H32" s="10"/>
      <c r="I32" s="10"/>
      <c r="J32" s="21"/>
      <c r="K32" s="9">
        <v>0.19</v>
      </c>
      <c r="L32" s="8">
        <f t="shared" si="0"/>
        <v>0</v>
      </c>
      <c r="M32" s="7"/>
    </row>
    <row r="33" spans="1:13" ht="94.5" x14ac:dyDescent="0.3">
      <c r="A33" s="15">
        <f t="shared" si="1"/>
        <v>28</v>
      </c>
      <c r="B33" s="14" t="s">
        <v>9</v>
      </c>
      <c r="C33" s="13" t="s">
        <v>27</v>
      </c>
      <c r="D33" s="17" t="s">
        <v>28</v>
      </c>
      <c r="E33" s="30"/>
      <c r="F33" s="11" t="s">
        <v>4</v>
      </c>
      <c r="G33" s="10">
        <f t="shared" si="2"/>
        <v>1</v>
      </c>
      <c r="H33" s="10"/>
      <c r="I33" s="10"/>
      <c r="J33" s="21"/>
      <c r="K33" s="9">
        <v>0.19</v>
      </c>
      <c r="L33" s="8">
        <f t="shared" si="0"/>
        <v>0</v>
      </c>
      <c r="M33" s="7"/>
    </row>
    <row r="34" spans="1:13" ht="40.5" x14ac:dyDescent="0.3">
      <c r="A34" s="15">
        <f t="shared" si="1"/>
        <v>29</v>
      </c>
      <c r="B34" s="14" t="s">
        <v>9</v>
      </c>
      <c r="C34" s="13" t="s">
        <v>27</v>
      </c>
      <c r="D34" s="17" t="s">
        <v>141</v>
      </c>
      <c r="E34" s="17" t="s">
        <v>109</v>
      </c>
      <c r="F34" s="11" t="s">
        <v>4</v>
      </c>
      <c r="G34" s="10">
        <f t="shared" si="2"/>
        <v>1</v>
      </c>
      <c r="H34" s="10"/>
      <c r="I34" s="10"/>
      <c r="J34" s="21"/>
      <c r="K34" s="9">
        <v>0.19</v>
      </c>
      <c r="L34" s="8">
        <f t="shared" si="0"/>
        <v>0</v>
      </c>
      <c r="M34" s="7"/>
    </row>
    <row r="35" spans="1:13" ht="40.5" x14ac:dyDescent="0.3">
      <c r="A35" s="15">
        <f t="shared" si="1"/>
        <v>30</v>
      </c>
      <c r="B35" s="14" t="s">
        <v>9</v>
      </c>
      <c r="C35" s="13" t="s">
        <v>27</v>
      </c>
      <c r="D35" s="17" t="s">
        <v>142</v>
      </c>
      <c r="E35" s="17" t="s">
        <v>109</v>
      </c>
      <c r="F35" s="11" t="s">
        <v>4</v>
      </c>
      <c r="G35" s="10">
        <f t="shared" si="2"/>
        <v>1</v>
      </c>
      <c r="H35" s="10"/>
      <c r="I35" s="10"/>
      <c r="J35" s="21"/>
      <c r="K35" s="9">
        <v>0.19</v>
      </c>
      <c r="L35" s="8">
        <f t="shared" si="0"/>
        <v>0</v>
      </c>
      <c r="M35" s="7"/>
    </row>
    <row r="36" spans="1:13" ht="128.25" customHeight="1" x14ac:dyDescent="0.3">
      <c r="A36" s="15">
        <f t="shared" si="1"/>
        <v>31</v>
      </c>
      <c r="B36" s="14" t="s">
        <v>29</v>
      </c>
      <c r="C36" s="13" t="s">
        <v>30</v>
      </c>
      <c r="D36" s="17" t="s">
        <v>31</v>
      </c>
      <c r="E36" s="17"/>
      <c r="F36" s="11" t="s">
        <v>4</v>
      </c>
      <c r="G36" s="10">
        <f t="shared" si="2"/>
        <v>1</v>
      </c>
      <c r="H36" s="10"/>
      <c r="I36" s="10"/>
      <c r="J36" s="21"/>
      <c r="K36" s="9">
        <v>0.19</v>
      </c>
      <c r="L36" s="8">
        <f t="shared" si="0"/>
        <v>0</v>
      </c>
      <c r="M36" s="7"/>
    </row>
    <row r="37" spans="1:13" ht="48" customHeight="1" x14ac:dyDescent="0.3">
      <c r="A37" s="15">
        <f t="shared" si="1"/>
        <v>32</v>
      </c>
      <c r="B37" s="14" t="s">
        <v>29</v>
      </c>
      <c r="C37" s="13" t="s">
        <v>30</v>
      </c>
      <c r="D37" s="17" t="s">
        <v>143</v>
      </c>
      <c r="E37" s="17" t="s">
        <v>117</v>
      </c>
      <c r="F37" s="11" t="s">
        <v>4</v>
      </c>
      <c r="G37" s="10">
        <f t="shared" si="2"/>
        <v>1</v>
      </c>
      <c r="H37" s="10"/>
      <c r="I37" s="10"/>
      <c r="J37" s="21"/>
      <c r="K37" s="9">
        <v>0.19</v>
      </c>
      <c r="L37" s="8">
        <f t="shared" si="0"/>
        <v>0</v>
      </c>
      <c r="M37" s="7"/>
    </row>
    <row r="38" spans="1:13" ht="108.6" customHeight="1" x14ac:dyDescent="0.3">
      <c r="A38" s="15">
        <f t="shared" si="1"/>
        <v>33</v>
      </c>
      <c r="B38" s="14" t="s">
        <v>29</v>
      </c>
      <c r="C38" s="13" t="s">
        <v>32</v>
      </c>
      <c r="D38" s="17" t="s">
        <v>33</v>
      </c>
      <c r="E38" s="17"/>
      <c r="F38" s="11" t="s">
        <v>4</v>
      </c>
      <c r="G38" s="10">
        <f t="shared" si="2"/>
        <v>1</v>
      </c>
      <c r="H38" s="10"/>
      <c r="I38" s="10"/>
      <c r="J38" s="21"/>
      <c r="K38" s="9">
        <v>0.19</v>
      </c>
      <c r="L38" s="8">
        <f t="shared" si="0"/>
        <v>0</v>
      </c>
      <c r="M38" s="7"/>
    </row>
    <row r="39" spans="1:13" ht="46.5" customHeight="1" x14ac:dyDescent="0.3">
      <c r="A39" s="15">
        <f t="shared" si="1"/>
        <v>34</v>
      </c>
      <c r="B39" s="14" t="s">
        <v>29</v>
      </c>
      <c r="C39" s="13" t="s">
        <v>34</v>
      </c>
      <c r="D39" s="17" t="s">
        <v>35</v>
      </c>
      <c r="F39" s="11" t="s">
        <v>4</v>
      </c>
      <c r="G39" s="10">
        <f t="shared" si="2"/>
        <v>1</v>
      </c>
      <c r="H39" s="10"/>
      <c r="I39" s="10"/>
      <c r="J39" s="21"/>
      <c r="K39" s="9">
        <v>0.19</v>
      </c>
      <c r="L39" s="8">
        <f t="shared" si="0"/>
        <v>0</v>
      </c>
      <c r="M39" s="7"/>
    </row>
    <row r="40" spans="1:13" ht="81" x14ac:dyDescent="0.3">
      <c r="A40" s="15">
        <f t="shared" si="1"/>
        <v>35</v>
      </c>
      <c r="B40" s="14" t="s">
        <v>29</v>
      </c>
      <c r="C40" s="13" t="s">
        <v>36</v>
      </c>
      <c r="D40" s="17" t="s">
        <v>144</v>
      </c>
      <c r="E40" s="17" t="s">
        <v>110</v>
      </c>
      <c r="F40" s="11" t="s">
        <v>4</v>
      </c>
      <c r="G40" s="10">
        <f t="shared" si="2"/>
        <v>1</v>
      </c>
      <c r="H40" s="10"/>
      <c r="I40" s="10"/>
      <c r="J40" s="21"/>
      <c r="K40" s="9">
        <v>0.19</v>
      </c>
      <c r="L40" s="8">
        <f t="shared" si="0"/>
        <v>0</v>
      </c>
      <c r="M40" s="7"/>
    </row>
    <row r="41" spans="1:13" ht="27" x14ac:dyDescent="0.3">
      <c r="A41" s="15">
        <f t="shared" si="1"/>
        <v>36</v>
      </c>
      <c r="B41" s="14" t="s">
        <v>29</v>
      </c>
      <c r="C41" s="13" t="s">
        <v>37</v>
      </c>
      <c r="D41" s="17" t="s">
        <v>145</v>
      </c>
      <c r="E41" s="17" t="s">
        <v>111</v>
      </c>
      <c r="F41" s="11" t="s">
        <v>11</v>
      </c>
      <c r="G41" s="10">
        <f t="shared" si="2"/>
        <v>1</v>
      </c>
      <c r="H41" s="10"/>
      <c r="I41" s="10"/>
      <c r="J41" s="21"/>
      <c r="K41" s="9">
        <v>0</v>
      </c>
      <c r="L41" s="8">
        <f t="shared" si="0"/>
        <v>0</v>
      </c>
      <c r="M41" s="7"/>
    </row>
    <row r="42" spans="1:13" ht="40.5" x14ac:dyDescent="0.3">
      <c r="A42" s="15">
        <f t="shared" si="1"/>
        <v>37</v>
      </c>
      <c r="B42" s="14" t="s">
        <v>29</v>
      </c>
      <c r="C42" s="13" t="s">
        <v>38</v>
      </c>
      <c r="D42" s="17" t="s">
        <v>39</v>
      </c>
      <c r="E42" s="17"/>
      <c r="F42" s="11" t="s">
        <v>4</v>
      </c>
      <c r="G42" s="10">
        <f t="shared" si="2"/>
        <v>1</v>
      </c>
      <c r="H42" s="10"/>
      <c r="I42" s="10"/>
      <c r="J42" s="21"/>
      <c r="K42" s="9">
        <v>0</v>
      </c>
      <c r="L42" s="8">
        <f t="shared" si="0"/>
        <v>0</v>
      </c>
      <c r="M42" s="7"/>
    </row>
    <row r="43" spans="1:13" ht="27" x14ac:dyDescent="0.3">
      <c r="A43" s="15">
        <f t="shared" si="1"/>
        <v>38</v>
      </c>
      <c r="B43" s="14" t="s">
        <v>29</v>
      </c>
      <c r="C43" s="18" t="s">
        <v>40</v>
      </c>
      <c r="D43" s="17" t="s">
        <v>41</v>
      </c>
      <c r="F43" s="11" t="s">
        <v>4</v>
      </c>
      <c r="G43" s="10">
        <f t="shared" si="2"/>
        <v>1</v>
      </c>
      <c r="H43" s="10"/>
      <c r="I43" s="10"/>
      <c r="J43" s="21"/>
      <c r="K43" s="9">
        <v>0.19</v>
      </c>
      <c r="L43" s="8">
        <f t="shared" si="0"/>
        <v>0</v>
      </c>
      <c r="M43" s="7"/>
    </row>
    <row r="44" spans="1:13" ht="27" x14ac:dyDescent="0.3">
      <c r="A44" s="15">
        <f t="shared" si="1"/>
        <v>39</v>
      </c>
      <c r="B44" s="14" t="s">
        <v>29</v>
      </c>
      <c r="C44" s="13" t="s">
        <v>40</v>
      </c>
      <c r="D44" s="17" t="s">
        <v>42</v>
      </c>
      <c r="E44" s="17"/>
      <c r="F44" s="11" t="s">
        <v>4</v>
      </c>
      <c r="G44" s="10">
        <f t="shared" si="2"/>
        <v>1</v>
      </c>
      <c r="H44" s="10"/>
      <c r="I44" s="10"/>
      <c r="J44" s="21"/>
      <c r="K44" s="9">
        <v>0.19</v>
      </c>
      <c r="L44" s="8">
        <f t="shared" si="0"/>
        <v>0</v>
      </c>
      <c r="M44" s="7"/>
    </row>
    <row r="45" spans="1:13" ht="27" x14ac:dyDescent="0.3">
      <c r="A45" s="15">
        <f t="shared" si="1"/>
        <v>40</v>
      </c>
      <c r="B45" s="14" t="s">
        <v>29</v>
      </c>
      <c r="C45" s="13" t="s">
        <v>40</v>
      </c>
      <c r="D45" s="12" t="s">
        <v>43</v>
      </c>
      <c r="E45" s="12"/>
      <c r="F45" s="11" t="s">
        <v>4</v>
      </c>
      <c r="G45" s="10">
        <f t="shared" si="2"/>
        <v>1</v>
      </c>
      <c r="H45" s="10"/>
      <c r="I45" s="10"/>
      <c r="J45" s="21"/>
      <c r="K45" s="9">
        <v>0.19</v>
      </c>
      <c r="L45" s="8">
        <f t="shared" si="0"/>
        <v>0</v>
      </c>
      <c r="M45" s="7"/>
    </row>
    <row r="46" spans="1:13" ht="67.5" x14ac:dyDescent="0.3">
      <c r="A46" s="15">
        <f t="shared" si="1"/>
        <v>41</v>
      </c>
      <c r="B46" s="14" t="s">
        <v>29</v>
      </c>
      <c r="C46" s="13" t="s">
        <v>44</v>
      </c>
      <c r="D46" s="12" t="s">
        <v>146</v>
      </c>
      <c r="E46" s="17" t="s">
        <v>112</v>
      </c>
      <c r="F46" s="11" t="s">
        <v>4</v>
      </c>
      <c r="G46" s="10">
        <f t="shared" si="2"/>
        <v>1</v>
      </c>
      <c r="H46" s="10"/>
      <c r="I46" s="10"/>
      <c r="J46" s="21"/>
      <c r="K46" s="9">
        <v>0.19</v>
      </c>
      <c r="L46" s="8">
        <f t="shared" si="0"/>
        <v>0</v>
      </c>
      <c r="M46" s="7"/>
    </row>
    <row r="47" spans="1:13" ht="40.5" x14ac:dyDescent="0.3">
      <c r="A47" s="15">
        <f t="shared" si="1"/>
        <v>42</v>
      </c>
      <c r="B47" s="14" t="s">
        <v>29</v>
      </c>
      <c r="C47" s="13" t="s">
        <v>45</v>
      </c>
      <c r="D47" s="12" t="s">
        <v>46</v>
      </c>
      <c r="E47" s="12"/>
      <c r="F47" s="11" t="s">
        <v>4</v>
      </c>
      <c r="G47" s="10">
        <f t="shared" si="2"/>
        <v>1</v>
      </c>
      <c r="H47" s="10"/>
      <c r="I47" s="10"/>
      <c r="J47" s="21"/>
      <c r="K47" s="9">
        <v>0.19</v>
      </c>
      <c r="L47" s="8">
        <f t="shared" si="0"/>
        <v>0</v>
      </c>
      <c r="M47" s="7"/>
    </row>
    <row r="48" spans="1:13" ht="40.5" x14ac:dyDescent="0.3">
      <c r="A48" s="15">
        <f t="shared" si="1"/>
        <v>43</v>
      </c>
      <c r="B48" s="14" t="s">
        <v>29</v>
      </c>
      <c r="C48" s="13" t="s">
        <v>45</v>
      </c>
      <c r="D48" s="12" t="s">
        <v>47</v>
      </c>
      <c r="E48" s="12"/>
      <c r="F48" s="11" t="s">
        <v>4</v>
      </c>
      <c r="G48" s="10">
        <f t="shared" si="2"/>
        <v>1</v>
      </c>
      <c r="H48" s="10"/>
      <c r="I48" s="10"/>
      <c r="J48" s="21"/>
      <c r="K48" s="9">
        <v>0.19</v>
      </c>
      <c r="L48" s="8">
        <f t="shared" si="0"/>
        <v>0</v>
      </c>
      <c r="M48" s="7"/>
    </row>
    <row r="49" spans="1:14" ht="108" x14ac:dyDescent="0.3">
      <c r="A49" s="15">
        <f t="shared" si="1"/>
        <v>44</v>
      </c>
      <c r="B49" s="14" t="s">
        <v>29</v>
      </c>
      <c r="C49" s="13" t="s">
        <v>48</v>
      </c>
      <c r="D49" s="12" t="s">
        <v>49</v>
      </c>
      <c r="E49" s="12"/>
      <c r="F49" s="11" t="s">
        <v>4</v>
      </c>
      <c r="G49" s="10">
        <f t="shared" si="2"/>
        <v>1</v>
      </c>
      <c r="H49" s="10"/>
      <c r="I49" s="10"/>
      <c r="J49" s="21"/>
      <c r="K49" s="9">
        <v>0.19</v>
      </c>
      <c r="L49" s="8">
        <f t="shared" si="0"/>
        <v>0</v>
      </c>
      <c r="M49" s="7"/>
    </row>
    <row r="50" spans="1:14" ht="94.5" x14ac:dyDescent="0.3">
      <c r="A50" s="15">
        <f t="shared" si="1"/>
        <v>45</v>
      </c>
      <c r="B50" s="14" t="s">
        <v>29</v>
      </c>
      <c r="C50" s="13" t="s">
        <v>50</v>
      </c>
      <c r="D50" s="12" t="s">
        <v>51</v>
      </c>
      <c r="E50" s="12"/>
      <c r="F50" s="11" t="s">
        <v>52</v>
      </c>
      <c r="G50" s="10">
        <f t="shared" si="2"/>
        <v>1</v>
      </c>
      <c r="H50" s="10"/>
      <c r="I50" s="10"/>
      <c r="J50" s="21"/>
      <c r="K50" s="9">
        <v>0.19</v>
      </c>
      <c r="L50" s="8">
        <f t="shared" si="0"/>
        <v>0</v>
      </c>
      <c r="M50" s="7"/>
    </row>
    <row r="51" spans="1:14" ht="54" x14ac:dyDescent="0.3">
      <c r="A51" s="15">
        <f t="shared" si="1"/>
        <v>46</v>
      </c>
      <c r="B51" s="14" t="s">
        <v>29</v>
      </c>
      <c r="C51" s="13" t="s">
        <v>53</v>
      </c>
      <c r="D51" s="12" t="s">
        <v>54</v>
      </c>
      <c r="E51" s="12"/>
      <c r="F51" s="11" t="s">
        <v>4</v>
      </c>
      <c r="G51" s="10">
        <f t="shared" si="2"/>
        <v>1</v>
      </c>
      <c r="H51" s="10"/>
      <c r="I51" s="10"/>
      <c r="J51" s="21"/>
      <c r="K51" s="9">
        <v>0.19</v>
      </c>
      <c r="L51" s="8">
        <f t="shared" si="0"/>
        <v>0</v>
      </c>
      <c r="M51" s="7"/>
    </row>
    <row r="52" spans="1:14" ht="135" x14ac:dyDescent="0.3">
      <c r="A52" s="15">
        <f t="shared" si="1"/>
        <v>47</v>
      </c>
      <c r="B52" s="14" t="s">
        <v>29</v>
      </c>
      <c r="C52" s="13" t="s">
        <v>55</v>
      </c>
      <c r="D52" s="12" t="s">
        <v>56</v>
      </c>
      <c r="E52" s="12"/>
      <c r="F52" s="11" t="s">
        <v>4</v>
      </c>
      <c r="G52" s="10">
        <f t="shared" si="2"/>
        <v>1</v>
      </c>
      <c r="H52" s="10"/>
      <c r="I52" s="10"/>
      <c r="J52" s="21"/>
      <c r="K52" s="9">
        <v>0.19</v>
      </c>
      <c r="L52" s="8">
        <f t="shared" si="0"/>
        <v>0</v>
      </c>
      <c r="M52" s="7"/>
    </row>
    <row r="53" spans="1:14" ht="54" x14ac:dyDescent="0.3">
      <c r="A53" s="15">
        <f t="shared" si="1"/>
        <v>48</v>
      </c>
      <c r="B53" s="14" t="s">
        <v>29</v>
      </c>
      <c r="C53" s="13" t="s">
        <v>57</v>
      </c>
      <c r="D53" s="12" t="s">
        <v>58</v>
      </c>
      <c r="E53" s="12"/>
      <c r="F53" s="11" t="s">
        <v>4</v>
      </c>
      <c r="G53" s="10">
        <f t="shared" si="2"/>
        <v>1</v>
      </c>
      <c r="H53" s="10"/>
      <c r="I53" s="10"/>
      <c r="J53" s="21"/>
      <c r="K53" s="9">
        <v>0.19</v>
      </c>
      <c r="L53" s="8">
        <f t="shared" si="0"/>
        <v>0</v>
      </c>
      <c r="M53" s="7"/>
    </row>
    <row r="54" spans="1:14" ht="94.5" x14ac:dyDescent="0.3">
      <c r="A54" s="15">
        <f t="shared" si="1"/>
        <v>49</v>
      </c>
      <c r="B54" s="14" t="s">
        <v>59</v>
      </c>
      <c r="C54" s="13" t="s">
        <v>60</v>
      </c>
      <c r="D54" s="12" t="s">
        <v>61</v>
      </c>
      <c r="E54" s="12"/>
      <c r="F54" s="11" t="s">
        <v>62</v>
      </c>
      <c r="G54" s="10">
        <v>1</v>
      </c>
      <c r="H54" s="10"/>
      <c r="I54" s="10"/>
      <c r="J54" s="21"/>
      <c r="K54" s="9">
        <v>0</v>
      </c>
      <c r="L54" s="8">
        <f t="shared" si="0"/>
        <v>0</v>
      </c>
      <c r="M54" s="7"/>
    </row>
    <row r="55" spans="1:14" ht="94.5" x14ac:dyDescent="0.3">
      <c r="A55" s="15">
        <f t="shared" si="1"/>
        <v>50</v>
      </c>
      <c r="B55" s="14" t="s">
        <v>63</v>
      </c>
      <c r="C55" s="13" t="s">
        <v>60</v>
      </c>
      <c r="D55" s="12" t="s">
        <v>64</v>
      </c>
      <c r="E55" s="12"/>
      <c r="F55" s="11" t="s">
        <v>62</v>
      </c>
      <c r="G55" s="10">
        <v>1</v>
      </c>
      <c r="H55" s="10"/>
      <c r="I55" s="10"/>
      <c r="J55" s="21"/>
      <c r="K55" s="9">
        <v>0</v>
      </c>
      <c r="L55" s="8">
        <f t="shared" si="0"/>
        <v>0</v>
      </c>
      <c r="M55" s="7"/>
    </row>
    <row r="56" spans="1:14" ht="94.5" x14ac:dyDescent="0.3">
      <c r="A56" s="15">
        <f t="shared" si="1"/>
        <v>51</v>
      </c>
      <c r="B56" s="14" t="s">
        <v>65</v>
      </c>
      <c r="C56" s="13" t="s">
        <v>60</v>
      </c>
      <c r="D56" s="12" t="s">
        <v>64</v>
      </c>
      <c r="E56" s="12"/>
      <c r="F56" s="11" t="s">
        <v>62</v>
      </c>
      <c r="G56" s="10">
        <v>1</v>
      </c>
      <c r="H56" s="10"/>
      <c r="I56" s="10"/>
      <c r="J56" s="21"/>
      <c r="K56" s="9">
        <v>0</v>
      </c>
      <c r="L56" s="8">
        <f t="shared" si="0"/>
        <v>0</v>
      </c>
      <c r="M56" s="7"/>
    </row>
    <row r="57" spans="1:14" ht="94.5" x14ac:dyDescent="0.3">
      <c r="A57" s="15">
        <f t="shared" si="1"/>
        <v>52</v>
      </c>
      <c r="B57" s="14" t="s">
        <v>66</v>
      </c>
      <c r="C57" s="13" t="s">
        <v>60</v>
      </c>
      <c r="D57" s="12" t="s">
        <v>64</v>
      </c>
      <c r="E57" s="12"/>
      <c r="F57" s="11" t="s">
        <v>62</v>
      </c>
      <c r="G57" s="10">
        <v>1</v>
      </c>
      <c r="H57" s="10"/>
      <c r="I57" s="10"/>
      <c r="J57" s="21"/>
      <c r="K57" s="9">
        <v>0</v>
      </c>
      <c r="L57" s="8">
        <f t="shared" si="0"/>
        <v>0</v>
      </c>
      <c r="M57" s="7"/>
    </row>
    <row r="58" spans="1:14" ht="94.5" x14ac:dyDescent="0.3">
      <c r="A58" s="15">
        <f t="shared" si="1"/>
        <v>53</v>
      </c>
      <c r="B58" s="14" t="s">
        <v>67</v>
      </c>
      <c r="C58" s="13" t="s">
        <v>60</v>
      </c>
      <c r="D58" s="12" t="s">
        <v>64</v>
      </c>
      <c r="E58" s="12"/>
      <c r="F58" s="11" t="s">
        <v>62</v>
      </c>
      <c r="G58" s="10">
        <v>1</v>
      </c>
      <c r="H58" s="10"/>
      <c r="I58" s="10"/>
      <c r="J58" s="21"/>
      <c r="K58" s="9">
        <v>0</v>
      </c>
      <c r="L58" s="8">
        <f t="shared" si="0"/>
        <v>0</v>
      </c>
      <c r="M58" s="7"/>
      <c r="N58" s="16"/>
    </row>
    <row r="59" spans="1:14" ht="94.5" x14ac:dyDescent="0.3">
      <c r="A59" s="15">
        <f t="shared" si="1"/>
        <v>54</v>
      </c>
      <c r="B59" s="14" t="s">
        <v>68</v>
      </c>
      <c r="C59" s="13" t="s">
        <v>60</v>
      </c>
      <c r="D59" s="12" t="s">
        <v>64</v>
      </c>
      <c r="E59" s="12"/>
      <c r="F59" s="11" t="s">
        <v>62</v>
      </c>
      <c r="G59" s="10">
        <v>1</v>
      </c>
      <c r="H59" s="10"/>
      <c r="I59" s="10"/>
      <c r="J59" s="21"/>
      <c r="K59" s="9">
        <v>0</v>
      </c>
      <c r="L59" s="8">
        <f t="shared" si="0"/>
        <v>0</v>
      </c>
      <c r="M59" s="7"/>
    </row>
    <row r="60" spans="1:14" ht="94.5" x14ac:dyDescent="0.3">
      <c r="A60" s="15">
        <f t="shared" si="1"/>
        <v>55</v>
      </c>
      <c r="B60" s="14" t="s">
        <v>69</v>
      </c>
      <c r="C60" s="13" t="s">
        <v>60</v>
      </c>
      <c r="D60" s="12" t="s">
        <v>64</v>
      </c>
      <c r="E60" s="12"/>
      <c r="F60" s="11" t="s">
        <v>62</v>
      </c>
      <c r="G60" s="10">
        <v>1</v>
      </c>
      <c r="H60" s="10"/>
      <c r="I60" s="10"/>
      <c r="J60" s="21"/>
      <c r="K60" s="9">
        <v>0</v>
      </c>
      <c r="L60" s="8">
        <f t="shared" si="0"/>
        <v>0</v>
      </c>
      <c r="M60" s="7"/>
    </row>
    <row r="61" spans="1:14" ht="15" customHeight="1" x14ac:dyDescent="0.3">
      <c r="A61" s="37" t="s">
        <v>70</v>
      </c>
      <c r="B61" s="37"/>
      <c r="C61" s="37"/>
      <c r="D61" s="37"/>
      <c r="E61" s="37"/>
      <c r="F61" s="37"/>
      <c r="G61" s="37"/>
      <c r="H61" s="23"/>
      <c r="I61" s="23"/>
      <c r="J61" s="38"/>
      <c r="K61" s="38"/>
      <c r="L61" s="27">
        <f>SUM(L6:L60)</f>
        <v>0</v>
      </c>
      <c r="M61" s="6"/>
    </row>
    <row r="62" spans="1:14" ht="16.5" x14ac:dyDescent="0.3">
      <c r="A62" s="42" t="s">
        <v>154</v>
      </c>
      <c r="B62" s="5"/>
      <c r="C62" s="5"/>
    </row>
    <row r="63" spans="1:14" x14ac:dyDescent="0.3">
      <c r="A63" s="35" t="s">
        <v>82</v>
      </c>
      <c r="B63" s="35"/>
      <c r="C63" s="35"/>
      <c r="D63" s="35"/>
      <c r="E63" s="35"/>
      <c r="F63" s="35"/>
      <c r="G63" s="35"/>
      <c r="H63" s="35"/>
      <c r="I63" s="35"/>
      <c r="J63" s="35"/>
      <c r="K63" s="35"/>
      <c r="L63" s="35"/>
      <c r="M63" s="35"/>
    </row>
    <row r="66" spans="1:5" ht="36.950000000000003" customHeight="1" x14ac:dyDescent="0.3">
      <c r="A66" s="36" t="s">
        <v>83</v>
      </c>
      <c r="B66" s="36"/>
      <c r="C66" s="36"/>
      <c r="D66" s="36" t="s">
        <v>84</v>
      </c>
      <c r="E66" s="36"/>
    </row>
    <row r="67" spans="1:5" ht="34.5" customHeight="1" x14ac:dyDescent="0.3">
      <c r="A67" s="36" t="s">
        <v>85</v>
      </c>
      <c r="B67" s="36"/>
      <c r="C67" s="36"/>
      <c r="D67" s="36" t="s">
        <v>86</v>
      </c>
      <c r="E67" s="36"/>
    </row>
    <row r="68" spans="1:5" ht="15" customHeight="1" x14ac:dyDescent="0.3">
      <c r="A68" s="36" t="s">
        <v>87</v>
      </c>
      <c r="B68" s="36"/>
      <c r="C68" s="36"/>
      <c r="D68" s="36" t="s">
        <v>88</v>
      </c>
      <c r="E68" s="36"/>
    </row>
    <row r="69" spans="1:5" x14ac:dyDescent="0.3">
      <c r="A69" s="36"/>
      <c r="B69" s="36"/>
      <c r="C69" s="36"/>
      <c r="D69" s="36"/>
      <c r="E69" s="36"/>
    </row>
  </sheetData>
  <autoFilter ref="A5:L61" xr:uid="{A0272E29-9C9A-4AC4-AD5B-9ABE248E8436}"/>
  <mergeCells count="13">
    <mergeCell ref="A1:M1"/>
    <mergeCell ref="A2:M2"/>
    <mergeCell ref="A63:M63"/>
    <mergeCell ref="A66:C66"/>
    <mergeCell ref="A67:C67"/>
    <mergeCell ref="A68:C69"/>
    <mergeCell ref="A61:G61"/>
    <mergeCell ref="J61:K61"/>
    <mergeCell ref="A4:G4"/>
    <mergeCell ref="H4:M4"/>
    <mergeCell ref="D66:E66"/>
    <mergeCell ref="D67:E67"/>
    <mergeCell ref="D68:E6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8112-5955-4055-84B8-01221024BA32}">
  <dimension ref="A1:D9"/>
  <sheetViews>
    <sheetView workbookViewId="0">
      <selection activeCell="D7" sqref="D7"/>
    </sheetView>
  </sheetViews>
  <sheetFormatPr baseColWidth="10" defaultColWidth="11.42578125" defaultRowHeight="15" x14ac:dyDescent="0.25"/>
  <cols>
    <col min="1" max="1" width="35" customWidth="1"/>
    <col min="2" max="2" width="16.85546875" style="19" bestFit="1" customWidth="1"/>
    <col min="3" max="3" width="16.28515625" bestFit="1" customWidth="1"/>
    <col min="4" max="4" width="14.140625" bestFit="1" customWidth="1"/>
  </cols>
  <sheetData>
    <row r="1" spans="1:4" x14ac:dyDescent="0.25">
      <c r="B1" s="19" t="s">
        <v>71</v>
      </c>
      <c r="C1" t="s">
        <v>72</v>
      </c>
      <c r="D1" t="s">
        <v>73</v>
      </c>
    </row>
    <row r="4" spans="1:4" x14ac:dyDescent="0.25">
      <c r="A4" t="s">
        <v>74</v>
      </c>
      <c r="B4" s="19">
        <f>+[11]Availability!$G$5</f>
        <v>2765804664</v>
      </c>
      <c r="C4" s="19">
        <f>+[12]Availability!$G$2</f>
        <v>906880853</v>
      </c>
      <c r="D4" s="20">
        <f>+B4+C4</f>
        <v>3672685517</v>
      </c>
    </row>
    <row r="5" spans="1:4" x14ac:dyDescent="0.25">
      <c r="A5" t="s">
        <v>75</v>
      </c>
      <c r="B5" s="19">
        <f>+[11]Availability!$F$41</f>
        <v>2077462441.1138139</v>
      </c>
      <c r="C5" s="19">
        <f>+[12]Availability!$F$25</f>
        <v>104995481</v>
      </c>
      <c r="D5" s="20">
        <f t="shared" ref="D5:D9" si="0">+B5+C5</f>
        <v>2182457922.1138139</v>
      </c>
    </row>
    <row r="6" spans="1:4" x14ac:dyDescent="0.25">
      <c r="A6" t="s">
        <v>76</v>
      </c>
      <c r="B6" s="19">
        <f>+[11]Availability!$G$37</f>
        <v>996850980.66218591</v>
      </c>
      <c r="C6" s="19">
        <f>+[12]Availability!$G$24</f>
        <v>801885372</v>
      </c>
      <c r="D6" s="20">
        <f t="shared" si="0"/>
        <v>1798736352.6621859</v>
      </c>
    </row>
    <row r="7" spans="1:4" x14ac:dyDescent="0.25">
      <c r="A7" t="s">
        <v>77</v>
      </c>
      <c r="D7" s="20" t="e">
        <f>+'KITS DE HIGIENE'!#REF!*2</f>
        <v>#REF!</v>
      </c>
    </row>
    <row r="8" spans="1:4" x14ac:dyDescent="0.25">
      <c r="A8" t="s">
        <v>78</v>
      </c>
      <c r="B8" s="19">
        <v>32</v>
      </c>
      <c r="C8">
        <v>6</v>
      </c>
      <c r="D8" s="20">
        <f t="shared" si="0"/>
        <v>38</v>
      </c>
    </row>
    <row r="9" spans="1:4" x14ac:dyDescent="0.25">
      <c r="A9" t="s">
        <v>79</v>
      </c>
      <c r="B9" s="19">
        <v>1443</v>
      </c>
      <c r="C9">
        <v>3297</v>
      </c>
      <c r="D9" s="20">
        <f t="shared" si="0"/>
        <v>4740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stado xmlns="4f37fafc-ba9e-42eb-8fe6-ab8fbe82b598" xsi:nil="true"/>
    <Proyecto xmlns="4f37fafc-ba9e-42eb-8fe6-ab8fbe82b598" xsi:nil="true"/>
    <Revisado xmlns="4f37fafc-ba9e-42eb-8fe6-ab8fbe82b598">false</Revisado>
    <_Flow_SignoffStatus xmlns="4f37fafc-ba9e-42eb-8fe6-ab8fbe82b598" xsi:nil="true"/>
    <bykt xmlns="4f37fafc-ba9e-42eb-8fe6-ab8fbe82b598" xsi:nil="true"/>
    <Descripci_x00f3_n_x0020_de_x0020_la_x0020_compra xmlns="4f37fafc-ba9e-42eb-8fe6-ab8fbe82b598" xsi:nil="true"/>
    <Observaciones xmlns="4f37fafc-ba9e-42eb-8fe6-ab8fbe82b598" xsi:nil="true"/>
    <TaxCatchAll xmlns="309b9092-b14d-47b6-a987-345b65a2fae9" xsi:nil="true"/>
    <lcf76f155ced4ddcb4097134ff3c332f xmlns="4f37fafc-ba9e-42eb-8fe6-ab8fbe82b5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F49B75BA4F5140A26CB57B6CC96BF2" ma:contentTypeVersion="29" ma:contentTypeDescription="Create a new document." ma:contentTypeScope="" ma:versionID="6b639b58d39d9b1f5cb13f94bf1738b0">
  <xsd:schema xmlns:xsd="http://www.w3.org/2001/XMLSchema" xmlns:xs="http://www.w3.org/2001/XMLSchema" xmlns:p="http://schemas.microsoft.com/office/2006/metadata/properties" xmlns:ns2="4f37fafc-ba9e-42eb-8fe6-ab8fbe82b598" xmlns:ns3="309b9092-b14d-47b6-a987-345b65a2fae9" targetNamespace="http://schemas.microsoft.com/office/2006/metadata/properties" ma:root="true" ma:fieldsID="b9bee365b66bf72fdec43a8a3484bd7f" ns2:_="" ns3:_="">
    <xsd:import namespace="4f37fafc-ba9e-42eb-8fe6-ab8fbe82b598"/>
    <xsd:import namespace="309b9092-b14d-47b6-a987-345b65a2fae9"/>
    <xsd:element name="properties">
      <xsd:complexType>
        <xsd:sequence>
          <xsd:element name="documentManagement">
            <xsd:complexType>
              <xsd:all>
                <xsd:element ref="ns2:Descripci_x00f3_n_x0020_de_x0020_la_x0020_compra" minOccurs="0"/>
                <xsd:element ref="ns2:Proyecto" minOccurs="0"/>
                <xsd:element ref="ns2:Revisado" minOccurs="0"/>
                <xsd:element ref="ns2:Estado" minOccurs="0"/>
                <xsd:element ref="ns2:Observaciones" minOccurs="0"/>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bykt" minOccurs="0"/>
                <xsd:element ref="ns2:MediaServiceGenerationTime" minOccurs="0"/>
                <xsd:element ref="ns2:MediaServiceEventHashCode" minOccurs="0"/>
                <xsd:element ref="ns2:MediaServiceAutoKeyPoints" minOccurs="0"/>
                <xsd:element ref="ns2:MediaServiceKeyPoints" minOccurs="0"/>
                <xsd:element ref="ns2:_Flow_SignoffStatu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37fafc-ba9e-42eb-8fe6-ab8fbe82b598" elementFormDefault="qualified">
    <xsd:import namespace="http://schemas.microsoft.com/office/2006/documentManagement/types"/>
    <xsd:import namespace="http://schemas.microsoft.com/office/infopath/2007/PartnerControls"/>
    <xsd:element name="Descripci_x00f3_n_x0020_de_x0020_la_x0020_compra" ma:index="2" nillable="true" ma:displayName="Transporte " ma:description="TRANSPORTE TERRESTRE STAFF CGIRALDO" ma:format="Dropdown" ma:internalName="Descripci_x00f3_n_x0020_de_x0020_la_x0020_compra">
      <xsd:simpleType>
        <xsd:restriction base="dms:Note">
          <xsd:maxLength value="255"/>
        </xsd:restriction>
      </xsd:simpleType>
    </xsd:element>
    <xsd:element name="Proyecto" ma:index="3" nillable="true" ma:displayName="Proyecto" ma:description="Ingrese el No. de PR/ITB" ma:format="Dropdown" ma:internalName="Proyecto">
      <xsd:simpleType>
        <xsd:restriction base="dms:Text">
          <xsd:maxLength value="10"/>
        </xsd:restriction>
      </xsd:simpleType>
    </xsd:element>
    <xsd:element name="Revisado" ma:index="4" nillable="true" ma:displayName="Revisado" ma:default="0" ma:description="Indique el estado de revisión de soportes." ma:internalName="Revisado">
      <xsd:simpleType>
        <xsd:restriction base="dms:Boolean"/>
      </xsd:simpleType>
    </xsd:element>
    <xsd:element name="Estado" ma:index="5" nillable="true" ma:displayName="Estado" ma:description="Indique si hay conflicto de interes, segun el formato" ma:format="RadioButtons" ma:internalName="Estado">
      <xsd:simpleType>
        <xsd:restriction base="dms:Choice">
          <xsd:enumeration value="Si hay Conflicto de Interés"/>
          <xsd:enumeration value="No hay Conflicto de Interés"/>
        </xsd:restriction>
      </xsd:simpleType>
    </xsd:element>
    <xsd:element name="Observaciones" ma:index="6" nillable="true" ma:displayName="Observaciones" ma:description="Procedimiento Cancelado" ma:format="Dropdown" ma:internalName="Observacione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20" nillable="true" ma:displayName="MediaServiceLocation" ma:internalName="MediaServiceLocation" ma:readOnly="true">
      <xsd:simpleType>
        <xsd:restriction base="dms:Text"/>
      </xsd:simpleType>
    </xsd:element>
    <xsd:element name="bykt" ma:index="21" nillable="true" ma:displayName="Text" ma:description="Seleccione la oficina que reporta el conflicto" ma:format="Dropdown" ma:internalName="bykt">
      <xsd:simpleType>
        <xsd:restriction base="dms:Choice">
          <xsd:enumeration value="Arauca"/>
          <xsd:enumeration value="Bogotá"/>
          <xsd:enumeration value="Cali"/>
          <xsd:enumeration value="Cucuta"/>
          <xsd:enumeration value="Esmeraldas"/>
          <xsd:enumeration value="Guayaquil"/>
          <xsd:enumeration value="Huaquillas"/>
          <xsd:enumeration value="Ipiales"/>
          <xsd:enumeration value="Lago Agrio"/>
          <xsd:enumeration value="Machala"/>
          <xsd:enumeration value="Ocaña"/>
          <xsd:enumeration value="Panamá"/>
          <xsd:enumeration value="Quibdó"/>
          <xsd:enumeration value="Quito"/>
          <xsd:enumeration value="Riohacha"/>
          <xsd:enumeration value="Santa Marta"/>
          <xsd:enumeration value="Tulcan"/>
          <xsd:enumeration value="Tumaco"/>
          <xsd:enumeration value="URR"/>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_Flow_SignoffStatus" ma:index="26" nillable="true" ma:displayName="Godkjenningsstatus" ma:internalName="Godkjenningsstatus">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9b9092-b14d-47b6-a987-345b65a2fae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2573d656-49d8-47af-9a8f-bfe282d12ff2}" ma:internalName="TaxCatchAll" ma:showField="CatchAllData" ma:web="309b9092-b14d-47b6-a987-345b65a2fa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2B204-F1B1-4BFC-AA71-8A11F1E747C9}">
  <ds:schemaRefs>
    <ds:schemaRef ds:uri="http://schemas.microsoft.com/office/2006/metadata/properties"/>
    <ds:schemaRef ds:uri="http://schemas.microsoft.com/office/infopath/2007/PartnerControls"/>
    <ds:schemaRef ds:uri="4f37fafc-ba9e-42eb-8fe6-ab8fbe82b598"/>
    <ds:schemaRef ds:uri="309b9092-b14d-47b6-a987-345b65a2fae9"/>
  </ds:schemaRefs>
</ds:datastoreItem>
</file>

<file path=customXml/itemProps2.xml><?xml version="1.0" encoding="utf-8"?>
<ds:datastoreItem xmlns:ds="http://schemas.openxmlformats.org/officeDocument/2006/customXml" ds:itemID="{5A3A8DE3-756C-4A0A-90EE-D90A126AD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37fafc-ba9e-42eb-8fe6-ab8fbe82b598"/>
    <ds:schemaRef ds:uri="309b9092-b14d-47b6-a987-345b65a2fa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428B9D-0F05-43B0-8F71-27038C500C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KITS DE HIGIENE</vt:lpstr>
      <vt:lpstr>Resumen</vt:lpstr>
      <vt:lpstr>'KITS DE HIGIENE'!Área_de_impresión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Caicedo Mojica</dc:creator>
  <cp:keywords/>
  <dc:description/>
  <cp:lastModifiedBy>Elizabeth Caicedo Mojica</cp:lastModifiedBy>
  <cp:revision/>
  <dcterms:created xsi:type="dcterms:W3CDTF">2025-05-22T22:25:06Z</dcterms:created>
  <dcterms:modified xsi:type="dcterms:W3CDTF">2025-06-19T18:46:10Z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0x0101008EF49B75BA4F5140A26CB57B6CC96BF2</vt:lpwstr>
  </property>
</Properties>
</file>